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30" windowHeight="12855" activeTab="7"/>
  </bookViews>
  <sheets>
    <sheet name="2011" sheetId="20" r:id="rId1"/>
    <sheet name="2012" sheetId="19" r:id="rId2"/>
    <sheet name="2013" sheetId="18" r:id="rId3"/>
    <sheet name="2014" sheetId="17" r:id="rId4"/>
    <sheet name="2015" sheetId="16" r:id="rId5"/>
    <sheet name="2016" sheetId="5" r:id="rId6"/>
    <sheet name="2017" sheetId="2" r:id="rId7"/>
    <sheet name="2018" sheetId="21" r:id="rId8"/>
  </sheets>
  <definedNames>
    <definedName name="_xlnm.Print_Area" localSheetId="0">'2011'!$A$1:$T$210</definedName>
    <definedName name="_xlnm.Print_Area" localSheetId="1">'2012'!$A$1:$T$222</definedName>
    <definedName name="_xlnm.Print_Area" localSheetId="2">'2013'!$A$1:$T$222</definedName>
    <definedName name="_xlnm.Print_Area" localSheetId="3">'2014'!$A$1:$T$222</definedName>
    <definedName name="_xlnm.Print_Area" localSheetId="4">'2015'!$A$1:$U$240</definedName>
    <definedName name="_xlnm.Print_Area" localSheetId="5">'2016'!$A$1:$U$241</definedName>
    <definedName name="_xlnm.Print_Area" localSheetId="6">'2017'!$A$1:$U$259</definedName>
    <definedName name="_xlnm.Print_Area" localSheetId="7">'2018'!$A$1:$U$259</definedName>
  </definedNames>
  <calcPr calcId="145621"/>
</workbook>
</file>

<file path=xl/calcChain.xml><?xml version="1.0" encoding="utf-8"?>
<calcChain xmlns="http://schemas.openxmlformats.org/spreadsheetml/2006/main">
  <c r="H130" i="21" l="1"/>
  <c r="H148" i="2"/>
  <c r="H130" i="2"/>
  <c r="I130" i="2"/>
  <c r="Q10" i="21" l="1"/>
  <c r="T256" i="21" l="1"/>
  <c r="S256" i="21"/>
  <c r="R256" i="21"/>
  <c r="R257" i="21" s="1"/>
  <c r="R259" i="21" s="1"/>
  <c r="Q256" i="21"/>
  <c r="P256" i="21"/>
  <c r="O256" i="21"/>
  <c r="I256" i="21"/>
  <c r="H256" i="21"/>
  <c r="E256" i="21"/>
  <c r="K255" i="21"/>
  <c r="N255" i="21" s="1"/>
  <c r="J255" i="21"/>
  <c r="M255" i="21" s="1"/>
  <c r="K254" i="21"/>
  <c r="N254" i="21" s="1"/>
  <c r="J254" i="21"/>
  <c r="K253" i="21"/>
  <c r="J253" i="21"/>
  <c r="T252" i="21"/>
  <c r="S252" i="21"/>
  <c r="Q252" i="21"/>
  <c r="P252" i="21"/>
  <c r="O252" i="21"/>
  <c r="I252" i="21"/>
  <c r="H252" i="21"/>
  <c r="E252" i="21"/>
  <c r="K251" i="21"/>
  <c r="N251" i="21" s="1"/>
  <c r="J251" i="21"/>
  <c r="M251" i="21" s="1"/>
  <c r="K250" i="21"/>
  <c r="N250" i="21" s="1"/>
  <c r="J250" i="21"/>
  <c r="K249" i="21"/>
  <c r="N249" i="21" s="1"/>
  <c r="J249" i="21"/>
  <c r="T248" i="21"/>
  <c r="S248" i="21"/>
  <c r="Q248" i="21"/>
  <c r="P248" i="21"/>
  <c r="O248" i="21"/>
  <c r="I248" i="21"/>
  <c r="H248" i="21"/>
  <c r="H257" i="21" s="1"/>
  <c r="E248" i="21"/>
  <c r="K247" i="21"/>
  <c r="N247" i="21" s="1"/>
  <c r="J247" i="21"/>
  <c r="M247" i="21" s="1"/>
  <c r="K246" i="21"/>
  <c r="N246" i="21" s="1"/>
  <c r="J246" i="21"/>
  <c r="M246" i="21" s="1"/>
  <c r="K245" i="21"/>
  <c r="J245" i="21"/>
  <c r="T244" i="21"/>
  <c r="T257" i="21" s="1"/>
  <c r="S244" i="21"/>
  <c r="Q244" i="21"/>
  <c r="P244" i="21"/>
  <c r="P257" i="21" s="1"/>
  <c r="O244" i="21"/>
  <c r="O257" i="21" s="1"/>
  <c r="I244" i="21"/>
  <c r="H244" i="21"/>
  <c r="E244" i="21"/>
  <c r="K243" i="21"/>
  <c r="N243" i="21" s="1"/>
  <c r="J243" i="21"/>
  <c r="M243" i="21" s="1"/>
  <c r="K242" i="21"/>
  <c r="N242" i="21" s="1"/>
  <c r="J242" i="21"/>
  <c r="K241" i="21"/>
  <c r="N241" i="21" s="1"/>
  <c r="J241" i="21"/>
  <c r="T238" i="21"/>
  <c r="S238" i="21"/>
  <c r="Q238" i="21"/>
  <c r="P238" i="21"/>
  <c r="O238" i="21"/>
  <c r="I238" i="21"/>
  <c r="H238" i="21"/>
  <c r="E238" i="21"/>
  <c r="K237" i="21"/>
  <c r="J237" i="21"/>
  <c r="M237" i="21" s="1"/>
  <c r="K236" i="21"/>
  <c r="N236" i="21" s="1"/>
  <c r="J236" i="21"/>
  <c r="M236" i="21" s="1"/>
  <c r="K235" i="21"/>
  <c r="N235" i="21" s="1"/>
  <c r="J235" i="21"/>
  <c r="M235" i="21" s="1"/>
  <c r="T234" i="21"/>
  <c r="S234" i="21"/>
  <c r="Q234" i="21"/>
  <c r="P234" i="21"/>
  <c r="O234" i="21"/>
  <c r="I234" i="21"/>
  <c r="H234" i="21"/>
  <c r="E234" i="21"/>
  <c r="K233" i="21"/>
  <c r="J233" i="21"/>
  <c r="M233" i="21" s="1"/>
  <c r="K232" i="21"/>
  <c r="N232" i="21" s="1"/>
  <c r="J232" i="21"/>
  <c r="M232" i="21" s="1"/>
  <c r="K231" i="21"/>
  <c r="N231" i="21" s="1"/>
  <c r="J231" i="21"/>
  <c r="T230" i="21"/>
  <c r="S230" i="21"/>
  <c r="Q230" i="21"/>
  <c r="P230" i="21"/>
  <c r="O230" i="21"/>
  <c r="I230" i="21"/>
  <c r="H230" i="21"/>
  <c r="E230" i="21"/>
  <c r="K229" i="21"/>
  <c r="J229" i="21"/>
  <c r="M229" i="21" s="1"/>
  <c r="K228" i="21"/>
  <c r="N228" i="21" s="1"/>
  <c r="J228" i="21"/>
  <c r="M228" i="21" s="1"/>
  <c r="K227" i="21"/>
  <c r="N227" i="21" s="1"/>
  <c r="J227" i="21"/>
  <c r="T226" i="21"/>
  <c r="T239" i="21" s="1"/>
  <c r="S226" i="21"/>
  <c r="Q226" i="21"/>
  <c r="P226" i="21"/>
  <c r="P239" i="21" s="1"/>
  <c r="O226" i="21"/>
  <c r="O239" i="21" s="1"/>
  <c r="I226" i="21"/>
  <c r="H226" i="21"/>
  <c r="E226" i="21"/>
  <c r="E239" i="21" s="1"/>
  <c r="K225" i="21"/>
  <c r="L225" i="21" s="1"/>
  <c r="J225" i="21"/>
  <c r="M225" i="21" s="1"/>
  <c r="K224" i="21"/>
  <c r="N224" i="21" s="1"/>
  <c r="J224" i="21"/>
  <c r="M224" i="21" s="1"/>
  <c r="K223" i="21"/>
  <c r="N223" i="21" s="1"/>
  <c r="J223" i="21"/>
  <c r="T220" i="21"/>
  <c r="S220" i="21"/>
  <c r="Q220" i="21"/>
  <c r="P220" i="21"/>
  <c r="O220" i="21"/>
  <c r="I220" i="21"/>
  <c r="H220" i="21"/>
  <c r="E220" i="21"/>
  <c r="K219" i="21"/>
  <c r="N219" i="21" s="1"/>
  <c r="J219" i="21"/>
  <c r="K218" i="21"/>
  <c r="J218" i="21"/>
  <c r="M218" i="21" s="1"/>
  <c r="K217" i="21"/>
  <c r="N217" i="21" s="1"/>
  <c r="J217" i="21"/>
  <c r="M217" i="21" s="1"/>
  <c r="T216" i="21"/>
  <c r="S216" i="21"/>
  <c r="Q216" i="21"/>
  <c r="P216" i="21"/>
  <c r="O216" i="21"/>
  <c r="I216" i="21"/>
  <c r="H216" i="21"/>
  <c r="E216" i="21"/>
  <c r="K215" i="21"/>
  <c r="N215" i="21" s="1"/>
  <c r="J215" i="21"/>
  <c r="K214" i="21"/>
  <c r="J214" i="21"/>
  <c r="M214" i="21" s="1"/>
  <c r="K213" i="21"/>
  <c r="N213" i="21" s="1"/>
  <c r="J213" i="21"/>
  <c r="M213" i="21" s="1"/>
  <c r="T212" i="21"/>
  <c r="S212" i="21"/>
  <c r="Q212" i="21"/>
  <c r="P212" i="21"/>
  <c r="O212" i="21"/>
  <c r="I212" i="21"/>
  <c r="H212" i="21"/>
  <c r="E212" i="21"/>
  <c r="K211" i="21"/>
  <c r="N211" i="21" s="1"/>
  <c r="J211" i="21"/>
  <c r="K210" i="21"/>
  <c r="J210" i="21"/>
  <c r="M210" i="21" s="1"/>
  <c r="K209" i="21"/>
  <c r="N209" i="21" s="1"/>
  <c r="J209" i="21"/>
  <c r="M209" i="21" s="1"/>
  <c r="T208" i="21"/>
  <c r="S208" i="21"/>
  <c r="Q208" i="21"/>
  <c r="P208" i="21"/>
  <c r="P221" i="21" s="1"/>
  <c r="O208" i="21"/>
  <c r="I208" i="21"/>
  <c r="H208" i="21"/>
  <c r="E208" i="21"/>
  <c r="E221" i="21" s="1"/>
  <c r="K207" i="21"/>
  <c r="N207" i="21" s="1"/>
  <c r="J207" i="21"/>
  <c r="K206" i="21"/>
  <c r="J206" i="21"/>
  <c r="M206" i="21" s="1"/>
  <c r="K205" i="21"/>
  <c r="N205" i="21" s="1"/>
  <c r="J205" i="21"/>
  <c r="M205" i="21" s="1"/>
  <c r="T203" i="21"/>
  <c r="S203" i="21"/>
  <c r="Q203" i="21"/>
  <c r="P203" i="21"/>
  <c r="O203" i="21"/>
  <c r="T202" i="21"/>
  <c r="S202" i="21"/>
  <c r="Q202" i="21"/>
  <c r="P202" i="21"/>
  <c r="O202" i="21"/>
  <c r="I202" i="21"/>
  <c r="H202" i="21"/>
  <c r="E202" i="21"/>
  <c r="M201" i="21"/>
  <c r="K201" i="21"/>
  <c r="N201" i="21" s="1"/>
  <c r="J201" i="21"/>
  <c r="K200" i="21"/>
  <c r="N200" i="21" s="1"/>
  <c r="J200" i="21"/>
  <c r="M200" i="21" s="1"/>
  <c r="K199" i="21"/>
  <c r="N199" i="21" s="1"/>
  <c r="J199" i="21"/>
  <c r="M199" i="21" s="1"/>
  <c r="T198" i="21"/>
  <c r="S198" i="21"/>
  <c r="Q198" i="21"/>
  <c r="P198" i="21"/>
  <c r="O198" i="21"/>
  <c r="I198" i="21"/>
  <c r="H198" i="21"/>
  <c r="E198" i="21"/>
  <c r="K197" i="21"/>
  <c r="N197" i="21" s="1"/>
  <c r="J197" i="21"/>
  <c r="M197" i="21" s="1"/>
  <c r="K196" i="21"/>
  <c r="N196" i="21" s="1"/>
  <c r="J196" i="21"/>
  <c r="M196" i="21" s="1"/>
  <c r="K195" i="21"/>
  <c r="N195" i="21" s="1"/>
  <c r="J195" i="21"/>
  <c r="J198" i="21" s="1"/>
  <c r="T194" i="21"/>
  <c r="S194" i="21"/>
  <c r="Q194" i="21"/>
  <c r="P194" i="21"/>
  <c r="O194" i="21"/>
  <c r="I194" i="21"/>
  <c r="H194" i="21"/>
  <c r="H203" i="21" s="1"/>
  <c r="E194" i="21"/>
  <c r="K193" i="21"/>
  <c r="N193" i="21" s="1"/>
  <c r="J193" i="21"/>
  <c r="M193" i="21" s="1"/>
  <c r="K192" i="21"/>
  <c r="N192" i="21" s="1"/>
  <c r="J192" i="21"/>
  <c r="M192" i="21" s="1"/>
  <c r="K191" i="21"/>
  <c r="N191" i="21" s="1"/>
  <c r="J191" i="21"/>
  <c r="L191" i="21" s="1"/>
  <c r="T190" i="21"/>
  <c r="S190" i="21"/>
  <c r="Q190" i="21"/>
  <c r="P190" i="21"/>
  <c r="O190" i="21"/>
  <c r="I190" i="21"/>
  <c r="H190" i="21"/>
  <c r="E190" i="21"/>
  <c r="K189" i="21"/>
  <c r="N189" i="21" s="1"/>
  <c r="J189" i="21"/>
  <c r="M189" i="21" s="1"/>
  <c r="K188" i="21"/>
  <c r="N188" i="21" s="1"/>
  <c r="J188" i="21"/>
  <c r="M188" i="21" s="1"/>
  <c r="K187" i="21"/>
  <c r="N187" i="21" s="1"/>
  <c r="J187" i="21"/>
  <c r="T184" i="21"/>
  <c r="S184" i="21"/>
  <c r="Q184" i="21"/>
  <c r="P184" i="21"/>
  <c r="O184" i="21"/>
  <c r="I184" i="21"/>
  <c r="H184" i="21"/>
  <c r="E184" i="21"/>
  <c r="K183" i="21"/>
  <c r="N183" i="21" s="1"/>
  <c r="J183" i="21"/>
  <c r="K182" i="21"/>
  <c r="N182" i="21" s="1"/>
  <c r="J182" i="21"/>
  <c r="M182" i="21" s="1"/>
  <c r="K181" i="21"/>
  <c r="J181" i="21"/>
  <c r="T180" i="21"/>
  <c r="S180" i="21"/>
  <c r="Q180" i="21"/>
  <c r="P180" i="21"/>
  <c r="O180" i="21"/>
  <c r="I180" i="21"/>
  <c r="H180" i="21"/>
  <c r="E180" i="21"/>
  <c r="K179" i="21"/>
  <c r="N179" i="21" s="1"/>
  <c r="J179" i="21"/>
  <c r="K178" i="21"/>
  <c r="N178" i="21" s="1"/>
  <c r="J178" i="21"/>
  <c r="K177" i="21"/>
  <c r="J177" i="21"/>
  <c r="M177" i="21" s="1"/>
  <c r="T176" i="21"/>
  <c r="S176" i="21"/>
  <c r="Q176" i="21"/>
  <c r="P176" i="21"/>
  <c r="O176" i="21"/>
  <c r="I176" i="21"/>
  <c r="H176" i="21"/>
  <c r="E176" i="21"/>
  <c r="K175" i="21"/>
  <c r="N175" i="21" s="1"/>
  <c r="J175" i="21"/>
  <c r="K174" i="21"/>
  <c r="N174" i="21" s="1"/>
  <c r="J174" i="21"/>
  <c r="K173" i="21"/>
  <c r="J173" i="21"/>
  <c r="M173" i="21" s="1"/>
  <c r="T172" i="21"/>
  <c r="T185" i="21" s="1"/>
  <c r="S172" i="21"/>
  <c r="Q172" i="21"/>
  <c r="P172" i="21"/>
  <c r="O172" i="21"/>
  <c r="O185" i="21" s="1"/>
  <c r="I172" i="21"/>
  <c r="H172" i="21"/>
  <c r="E172" i="21"/>
  <c r="K171" i="21"/>
  <c r="N171" i="21" s="1"/>
  <c r="J171" i="21"/>
  <c r="K170" i="21"/>
  <c r="N170" i="21" s="1"/>
  <c r="J170" i="21"/>
  <c r="K169" i="21"/>
  <c r="J169" i="21"/>
  <c r="M169" i="21" s="1"/>
  <c r="T166" i="21"/>
  <c r="S166" i="21"/>
  <c r="Q166" i="21"/>
  <c r="P166" i="21"/>
  <c r="O166" i="21"/>
  <c r="I166" i="21"/>
  <c r="H166" i="21"/>
  <c r="E166" i="21"/>
  <c r="K165" i="21"/>
  <c r="N165" i="21" s="1"/>
  <c r="J165" i="21"/>
  <c r="L165" i="21" s="1"/>
  <c r="K164" i="21"/>
  <c r="N164" i="21" s="1"/>
  <c r="J164" i="21"/>
  <c r="K163" i="21"/>
  <c r="J163" i="21"/>
  <c r="M163" i="21" s="1"/>
  <c r="T162" i="21"/>
  <c r="S162" i="21"/>
  <c r="Q162" i="21"/>
  <c r="P162" i="21"/>
  <c r="O162" i="21"/>
  <c r="I162" i="21"/>
  <c r="H162" i="21"/>
  <c r="E162" i="21"/>
  <c r="K161" i="21"/>
  <c r="N161" i="21" s="1"/>
  <c r="J161" i="21"/>
  <c r="M161" i="21" s="1"/>
  <c r="K160" i="21"/>
  <c r="N160" i="21" s="1"/>
  <c r="J160" i="21"/>
  <c r="M160" i="21" s="1"/>
  <c r="N159" i="21"/>
  <c r="K159" i="21"/>
  <c r="J159" i="21"/>
  <c r="M159" i="21" s="1"/>
  <c r="T158" i="21"/>
  <c r="S158" i="21"/>
  <c r="Q158" i="21"/>
  <c r="P158" i="21"/>
  <c r="O158" i="21"/>
  <c r="I158" i="21"/>
  <c r="H158" i="21"/>
  <c r="E158" i="21"/>
  <c r="K157" i="21"/>
  <c r="N157" i="21" s="1"/>
  <c r="J157" i="21"/>
  <c r="M157" i="21" s="1"/>
  <c r="K156" i="21"/>
  <c r="N156" i="21" s="1"/>
  <c r="J156" i="21"/>
  <c r="K155" i="21"/>
  <c r="N155" i="21" s="1"/>
  <c r="J155" i="21"/>
  <c r="T154" i="21"/>
  <c r="S154" i="21"/>
  <c r="Q154" i="21"/>
  <c r="P154" i="21"/>
  <c r="O154" i="21"/>
  <c r="I154" i="21"/>
  <c r="H154" i="21"/>
  <c r="H167" i="21" s="1"/>
  <c r="E154" i="21"/>
  <c r="K153" i="21"/>
  <c r="N153" i="21" s="1"/>
  <c r="J153" i="21"/>
  <c r="K152" i="21"/>
  <c r="N152" i="21" s="1"/>
  <c r="J152" i="21"/>
  <c r="K151" i="21"/>
  <c r="J151" i="21"/>
  <c r="M151" i="21" s="1"/>
  <c r="T148" i="21"/>
  <c r="S148" i="21"/>
  <c r="Q148" i="21"/>
  <c r="P148" i="21"/>
  <c r="O148" i="21"/>
  <c r="I148" i="21"/>
  <c r="H148" i="21"/>
  <c r="E148" i="21"/>
  <c r="K147" i="21"/>
  <c r="J147" i="21"/>
  <c r="M147" i="21" s="1"/>
  <c r="K146" i="21"/>
  <c r="N146" i="21" s="1"/>
  <c r="J146" i="21"/>
  <c r="M146" i="21" s="1"/>
  <c r="K145" i="21"/>
  <c r="N145" i="21" s="1"/>
  <c r="J145" i="21"/>
  <c r="J148" i="21" s="1"/>
  <c r="T144" i="21"/>
  <c r="S144" i="21"/>
  <c r="Q144" i="21"/>
  <c r="P144" i="21"/>
  <c r="O144" i="21"/>
  <c r="I144" i="21"/>
  <c r="H144" i="21"/>
  <c r="E144" i="21"/>
  <c r="K143" i="21"/>
  <c r="J143" i="21"/>
  <c r="M143" i="21" s="1"/>
  <c r="K142" i="21"/>
  <c r="N142" i="21" s="1"/>
  <c r="J142" i="21"/>
  <c r="M142" i="21" s="1"/>
  <c r="K141" i="21"/>
  <c r="N141" i="21" s="1"/>
  <c r="J141" i="21"/>
  <c r="M141" i="21" s="1"/>
  <c r="T140" i="21"/>
  <c r="S140" i="21"/>
  <c r="Q140" i="21"/>
  <c r="P140" i="21"/>
  <c r="O140" i="21"/>
  <c r="I140" i="21"/>
  <c r="H140" i="21"/>
  <c r="E140" i="21"/>
  <c r="K139" i="21"/>
  <c r="J139" i="21"/>
  <c r="M139" i="21" s="1"/>
  <c r="K138" i="21"/>
  <c r="N138" i="21" s="1"/>
  <c r="J138" i="21"/>
  <c r="M138" i="21" s="1"/>
  <c r="K137" i="21"/>
  <c r="N137" i="21" s="1"/>
  <c r="J137" i="21"/>
  <c r="T136" i="21"/>
  <c r="S136" i="21"/>
  <c r="S149" i="21" s="1"/>
  <c r="Q136" i="21"/>
  <c r="Q149" i="21" s="1"/>
  <c r="P136" i="21"/>
  <c r="O136" i="21"/>
  <c r="I136" i="21"/>
  <c r="H136" i="21"/>
  <c r="E136" i="21"/>
  <c r="K135" i="21"/>
  <c r="J135" i="21"/>
  <c r="M135" i="21" s="1"/>
  <c r="K134" i="21"/>
  <c r="N134" i="21" s="1"/>
  <c r="J134" i="21"/>
  <c r="M134" i="21" s="1"/>
  <c r="K133" i="21"/>
  <c r="N133" i="21" s="1"/>
  <c r="J133" i="21"/>
  <c r="T130" i="21"/>
  <c r="S130" i="21"/>
  <c r="Q130" i="21"/>
  <c r="P130" i="21"/>
  <c r="O130" i="21"/>
  <c r="I130" i="21"/>
  <c r="E130" i="21"/>
  <c r="K129" i="21"/>
  <c r="N129" i="21" s="1"/>
  <c r="J129" i="21"/>
  <c r="K128" i="21"/>
  <c r="J128" i="21"/>
  <c r="M128" i="21" s="1"/>
  <c r="K127" i="21"/>
  <c r="N127" i="21" s="1"/>
  <c r="J127" i="21"/>
  <c r="M127" i="21" s="1"/>
  <c r="T126" i="21"/>
  <c r="S126" i="21"/>
  <c r="Q126" i="21"/>
  <c r="P126" i="21"/>
  <c r="O126" i="21"/>
  <c r="I126" i="21"/>
  <c r="H126" i="21"/>
  <c r="E126" i="21"/>
  <c r="K125" i="21"/>
  <c r="N125" i="21" s="1"/>
  <c r="J125" i="21"/>
  <c r="K124" i="21"/>
  <c r="N124" i="21" s="1"/>
  <c r="J124" i="21"/>
  <c r="M124" i="21" s="1"/>
  <c r="K123" i="21"/>
  <c r="N123" i="21" s="1"/>
  <c r="J123" i="21"/>
  <c r="J126" i="21" s="1"/>
  <c r="T122" i="21"/>
  <c r="S122" i="21"/>
  <c r="Q122" i="21"/>
  <c r="P122" i="21"/>
  <c r="O122" i="21"/>
  <c r="I122" i="21"/>
  <c r="H122" i="21"/>
  <c r="E122" i="21"/>
  <c r="K121" i="21"/>
  <c r="N121" i="21" s="1"/>
  <c r="J121" i="21"/>
  <c r="K120" i="21"/>
  <c r="N120" i="21" s="1"/>
  <c r="J120" i="21"/>
  <c r="M120" i="21" s="1"/>
  <c r="K119" i="21"/>
  <c r="N119" i="21" s="1"/>
  <c r="J119" i="21"/>
  <c r="M119" i="21" s="1"/>
  <c r="T118" i="21"/>
  <c r="S118" i="21"/>
  <c r="Q118" i="21"/>
  <c r="P118" i="21"/>
  <c r="P131" i="21" s="1"/>
  <c r="O118" i="21"/>
  <c r="I118" i="21"/>
  <c r="I131" i="21" s="1"/>
  <c r="H118" i="21"/>
  <c r="H131" i="21" s="1"/>
  <c r="E118" i="21"/>
  <c r="E131" i="21" s="1"/>
  <c r="K117" i="21"/>
  <c r="N117" i="21" s="1"/>
  <c r="J117" i="21"/>
  <c r="K116" i="21"/>
  <c r="N116" i="21" s="1"/>
  <c r="J116" i="21"/>
  <c r="M116" i="21" s="1"/>
  <c r="K115" i="21"/>
  <c r="N115" i="21" s="1"/>
  <c r="J115" i="21"/>
  <c r="M115" i="21" s="1"/>
  <c r="T112" i="21"/>
  <c r="S112" i="21"/>
  <c r="Q112" i="21"/>
  <c r="P112" i="21"/>
  <c r="O112" i="21"/>
  <c r="I112" i="21"/>
  <c r="H112" i="21"/>
  <c r="E112" i="21"/>
  <c r="K111" i="21"/>
  <c r="N111" i="21" s="1"/>
  <c r="J111" i="21"/>
  <c r="K110" i="21"/>
  <c r="J110" i="21"/>
  <c r="M110" i="21" s="1"/>
  <c r="K109" i="21"/>
  <c r="N109" i="21" s="1"/>
  <c r="J109" i="21"/>
  <c r="L109" i="21" s="1"/>
  <c r="T108" i="21"/>
  <c r="S108" i="21"/>
  <c r="Q108" i="21"/>
  <c r="P108" i="21"/>
  <c r="O108" i="21"/>
  <c r="I108" i="21"/>
  <c r="H108" i="21"/>
  <c r="E108" i="21"/>
  <c r="K107" i="21"/>
  <c r="N107" i="21" s="1"/>
  <c r="J107" i="21"/>
  <c r="K106" i="21"/>
  <c r="J106" i="21"/>
  <c r="M106" i="21" s="1"/>
  <c r="N105" i="21"/>
  <c r="K105" i="21"/>
  <c r="J105" i="21"/>
  <c r="L105" i="21" s="1"/>
  <c r="T104" i="21"/>
  <c r="S104" i="21"/>
  <c r="Q104" i="21"/>
  <c r="P104" i="21"/>
  <c r="O104" i="21"/>
  <c r="I104" i="21"/>
  <c r="H104" i="21"/>
  <c r="E104" i="21"/>
  <c r="K103" i="21"/>
  <c r="N103" i="21" s="1"/>
  <c r="J103" i="21"/>
  <c r="K102" i="21"/>
  <c r="J102" i="21"/>
  <c r="M102" i="21" s="1"/>
  <c r="K101" i="21"/>
  <c r="N101" i="21" s="1"/>
  <c r="J101" i="21"/>
  <c r="M101" i="21" s="1"/>
  <c r="T100" i="21"/>
  <c r="S100" i="21"/>
  <c r="S113" i="21" s="1"/>
  <c r="Q100" i="21"/>
  <c r="P100" i="21"/>
  <c r="O100" i="21"/>
  <c r="I100" i="21"/>
  <c r="I113" i="21" s="1"/>
  <c r="H100" i="21"/>
  <c r="H113" i="21" s="1"/>
  <c r="E100" i="21"/>
  <c r="K99" i="21"/>
  <c r="N99" i="21" s="1"/>
  <c r="J99" i="21"/>
  <c r="L99" i="21" s="1"/>
  <c r="K98" i="21"/>
  <c r="J98" i="21"/>
  <c r="M98" i="21" s="1"/>
  <c r="K97" i="21"/>
  <c r="N97" i="21" s="1"/>
  <c r="J97" i="21"/>
  <c r="M97" i="21" s="1"/>
  <c r="T94" i="21"/>
  <c r="S94" i="21"/>
  <c r="Q94" i="21"/>
  <c r="P94" i="21"/>
  <c r="O94" i="21"/>
  <c r="I94" i="21"/>
  <c r="H94" i="21"/>
  <c r="E94" i="21"/>
  <c r="K93" i="21"/>
  <c r="N93" i="21" s="1"/>
  <c r="J93" i="21"/>
  <c r="K92" i="21"/>
  <c r="N92" i="21" s="1"/>
  <c r="J92" i="21"/>
  <c r="K91" i="21"/>
  <c r="J91" i="21"/>
  <c r="M91" i="21" s="1"/>
  <c r="T90" i="21"/>
  <c r="S90" i="21"/>
  <c r="Q90" i="21"/>
  <c r="P90" i="21"/>
  <c r="O90" i="21"/>
  <c r="I90" i="21"/>
  <c r="H90" i="21"/>
  <c r="E90" i="21"/>
  <c r="K89" i="21"/>
  <c r="N89" i="21" s="1"/>
  <c r="J89" i="21"/>
  <c r="K88" i="21"/>
  <c r="N88" i="21" s="1"/>
  <c r="J88" i="21"/>
  <c r="K87" i="21"/>
  <c r="J87" i="21"/>
  <c r="M87" i="21" s="1"/>
  <c r="T86" i="21"/>
  <c r="S86" i="21"/>
  <c r="Q86" i="21"/>
  <c r="P86" i="21"/>
  <c r="O86" i="21"/>
  <c r="I86" i="21"/>
  <c r="H86" i="21"/>
  <c r="E86" i="21"/>
  <c r="K85" i="21"/>
  <c r="N85" i="21" s="1"/>
  <c r="J85" i="21"/>
  <c r="K84" i="21"/>
  <c r="N84" i="21" s="1"/>
  <c r="J84" i="21"/>
  <c r="K83" i="21"/>
  <c r="J83" i="21"/>
  <c r="M83" i="21" s="1"/>
  <c r="T82" i="21"/>
  <c r="S82" i="21"/>
  <c r="S95" i="21" s="1"/>
  <c r="Q82" i="21"/>
  <c r="P82" i="21"/>
  <c r="O82" i="21"/>
  <c r="I82" i="21"/>
  <c r="I95" i="21" s="1"/>
  <c r="H82" i="21"/>
  <c r="E82" i="21"/>
  <c r="K81" i="21"/>
  <c r="N81" i="21" s="1"/>
  <c r="J81" i="21"/>
  <c r="L81" i="21" s="1"/>
  <c r="K80" i="21"/>
  <c r="N80" i="21" s="1"/>
  <c r="J80" i="21"/>
  <c r="K79" i="21"/>
  <c r="J79" i="21"/>
  <c r="M79" i="21" s="1"/>
  <c r="T76" i="21"/>
  <c r="S76" i="21"/>
  <c r="Q76" i="21"/>
  <c r="P76" i="21"/>
  <c r="O76" i="21"/>
  <c r="I76" i="21"/>
  <c r="I77" i="21" s="1"/>
  <c r="H76" i="21"/>
  <c r="H77" i="21" s="1"/>
  <c r="E76" i="21"/>
  <c r="K75" i="21"/>
  <c r="N75" i="21" s="1"/>
  <c r="J75" i="21"/>
  <c r="M75" i="21" s="1"/>
  <c r="K74" i="21"/>
  <c r="N74" i="21" s="1"/>
  <c r="J74" i="21"/>
  <c r="K73" i="21"/>
  <c r="J73" i="21"/>
  <c r="T72" i="21"/>
  <c r="S72" i="21"/>
  <c r="Q72" i="21"/>
  <c r="P72" i="21"/>
  <c r="O72" i="21"/>
  <c r="E72" i="21"/>
  <c r="K71" i="21"/>
  <c r="N71" i="21" s="1"/>
  <c r="J71" i="21"/>
  <c r="K70" i="21"/>
  <c r="J70" i="21"/>
  <c r="M70" i="21" s="1"/>
  <c r="K69" i="21"/>
  <c r="N69" i="21" s="1"/>
  <c r="J69" i="21"/>
  <c r="T68" i="21"/>
  <c r="S68" i="21"/>
  <c r="Q68" i="21"/>
  <c r="P68" i="21"/>
  <c r="O68" i="21"/>
  <c r="E68" i="21"/>
  <c r="K67" i="21"/>
  <c r="N67" i="21" s="1"/>
  <c r="J67" i="21"/>
  <c r="M67" i="21" s="1"/>
  <c r="K66" i="21"/>
  <c r="N66" i="21" s="1"/>
  <c r="J66" i="21"/>
  <c r="K65" i="21"/>
  <c r="K68" i="21" s="1"/>
  <c r="J65" i="21"/>
  <c r="T64" i="21"/>
  <c r="S64" i="21"/>
  <c r="Q64" i="21"/>
  <c r="Q77" i="21" s="1"/>
  <c r="P64" i="21"/>
  <c r="O64" i="21"/>
  <c r="E64" i="21"/>
  <c r="E77" i="21" s="1"/>
  <c r="K63" i="21"/>
  <c r="N63" i="21" s="1"/>
  <c r="J63" i="21"/>
  <c r="K62" i="21"/>
  <c r="J62" i="21"/>
  <c r="M62" i="21" s="1"/>
  <c r="K61" i="21"/>
  <c r="J61" i="21"/>
  <c r="T58" i="21"/>
  <c r="S58" i="21"/>
  <c r="Q58" i="21"/>
  <c r="P58" i="21"/>
  <c r="O58" i="21"/>
  <c r="I58" i="21"/>
  <c r="H58" i="21"/>
  <c r="E58" i="21"/>
  <c r="K57" i="21"/>
  <c r="N57" i="21" s="1"/>
  <c r="J57" i="21"/>
  <c r="L57" i="21" s="1"/>
  <c r="K56" i="21"/>
  <c r="N56" i="21" s="1"/>
  <c r="J56" i="21"/>
  <c r="K55" i="21"/>
  <c r="J55" i="21"/>
  <c r="M55" i="21" s="1"/>
  <c r="T54" i="21"/>
  <c r="S54" i="21"/>
  <c r="Q54" i="21"/>
  <c r="P54" i="21"/>
  <c r="O54" i="21"/>
  <c r="I54" i="21"/>
  <c r="H54" i="21"/>
  <c r="E54" i="21"/>
  <c r="K53" i="21"/>
  <c r="N53" i="21" s="1"/>
  <c r="J53" i="21"/>
  <c r="K52" i="21"/>
  <c r="N52" i="21" s="1"/>
  <c r="J52" i="21"/>
  <c r="K51" i="21"/>
  <c r="J51" i="21"/>
  <c r="M51" i="21" s="1"/>
  <c r="T50" i="21"/>
  <c r="S50" i="21"/>
  <c r="Q50" i="21"/>
  <c r="P50" i="21"/>
  <c r="O50" i="21"/>
  <c r="I50" i="21"/>
  <c r="H50" i="21"/>
  <c r="E50" i="21"/>
  <c r="K49" i="21"/>
  <c r="N49" i="21" s="1"/>
  <c r="J49" i="21"/>
  <c r="K48" i="21"/>
  <c r="N48" i="21" s="1"/>
  <c r="J48" i="21"/>
  <c r="K47" i="21"/>
  <c r="J47" i="21"/>
  <c r="M47" i="21" s="1"/>
  <c r="T46" i="21"/>
  <c r="T59" i="21" s="1"/>
  <c r="S46" i="21"/>
  <c r="S59" i="21" s="1"/>
  <c r="Q46" i="21"/>
  <c r="P46" i="21"/>
  <c r="P59" i="21" s="1"/>
  <c r="O46" i="21"/>
  <c r="O59" i="21" s="1"/>
  <c r="I46" i="21"/>
  <c r="I59" i="21" s="1"/>
  <c r="H46" i="21"/>
  <c r="E46" i="21"/>
  <c r="K45" i="21"/>
  <c r="N45" i="21" s="1"/>
  <c r="J45" i="21"/>
  <c r="K44" i="21"/>
  <c r="N44" i="21" s="1"/>
  <c r="J44" i="21"/>
  <c r="K43" i="21"/>
  <c r="J43" i="21"/>
  <c r="M43" i="21" s="1"/>
  <c r="T40" i="21"/>
  <c r="S40" i="21"/>
  <c r="Q40" i="21"/>
  <c r="P40" i="21"/>
  <c r="O40" i="21"/>
  <c r="I40" i="21"/>
  <c r="H40" i="21"/>
  <c r="E40" i="21"/>
  <c r="K39" i="21"/>
  <c r="N39" i="21" s="1"/>
  <c r="J39" i="21"/>
  <c r="L39" i="21" s="1"/>
  <c r="K38" i="21"/>
  <c r="N38" i="21" s="1"/>
  <c r="J38" i="21"/>
  <c r="M38" i="21" s="1"/>
  <c r="K37" i="21"/>
  <c r="J37" i="21"/>
  <c r="T36" i="21"/>
  <c r="S36" i="21"/>
  <c r="Q36" i="21"/>
  <c r="P36" i="21"/>
  <c r="O36" i="21"/>
  <c r="I36" i="21"/>
  <c r="H36" i="21"/>
  <c r="E36" i="21"/>
  <c r="K35" i="21"/>
  <c r="N35" i="21" s="1"/>
  <c r="J35" i="21"/>
  <c r="K34" i="21"/>
  <c r="N34" i="21" s="1"/>
  <c r="J34" i="21"/>
  <c r="K33" i="21"/>
  <c r="J33" i="21"/>
  <c r="T32" i="21"/>
  <c r="S32" i="21"/>
  <c r="Q32" i="21"/>
  <c r="P32" i="21"/>
  <c r="O32" i="21"/>
  <c r="I32" i="21"/>
  <c r="H32" i="21"/>
  <c r="E32" i="21"/>
  <c r="K31" i="21"/>
  <c r="N31" i="21" s="1"/>
  <c r="J31" i="21"/>
  <c r="M31" i="21" s="1"/>
  <c r="K30" i="21"/>
  <c r="N30" i="21" s="1"/>
  <c r="J30" i="21"/>
  <c r="K29" i="21"/>
  <c r="J29" i="21"/>
  <c r="T28" i="21"/>
  <c r="T41" i="21" s="1"/>
  <c r="S28" i="21"/>
  <c r="S41" i="21" s="1"/>
  <c r="Q28" i="21"/>
  <c r="P28" i="21"/>
  <c r="O28" i="21"/>
  <c r="O41" i="21" s="1"/>
  <c r="I28" i="21"/>
  <c r="H28" i="21"/>
  <c r="E28" i="21"/>
  <c r="K27" i="21"/>
  <c r="N27" i="21" s="1"/>
  <c r="J27" i="21"/>
  <c r="M27" i="21" s="1"/>
  <c r="K26" i="21"/>
  <c r="N26" i="21" s="1"/>
  <c r="J26" i="21"/>
  <c r="K25" i="21"/>
  <c r="J25" i="21"/>
  <c r="T22" i="21"/>
  <c r="S22" i="21"/>
  <c r="Q22" i="21"/>
  <c r="P22" i="21"/>
  <c r="O22" i="21"/>
  <c r="I22" i="21"/>
  <c r="H22" i="21"/>
  <c r="E22" i="21"/>
  <c r="K21" i="21"/>
  <c r="N21" i="21" s="1"/>
  <c r="J21" i="21"/>
  <c r="M21" i="21" s="1"/>
  <c r="K20" i="21"/>
  <c r="N20" i="21" s="1"/>
  <c r="J20" i="21"/>
  <c r="K19" i="21"/>
  <c r="J19" i="21"/>
  <c r="M19" i="21" s="1"/>
  <c r="T18" i="21"/>
  <c r="S18" i="21"/>
  <c r="Q18" i="21"/>
  <c r="P18" i="21"/>
  <c r="O18" i="21"/>
  <c r="I18" i="21"/>
  <c r="H18" i="21"/>
  <c r="E18" i="21"/>
  <c r="K17" i="21"/>
  <c r="N17" i="21" s="1"/>
  <c r="J17" i="21"/>
  <c r="M17" i="21" s="1"/>
  <c r="K16" i="21"/>
  <c r="N16" i="21" s="1"/>
  <c r="J16" i="21"/>
  <c r="M16" i="21" s="1"/>
  <c r="K15" i="21"/>
  <c r="J15" i="21"/>
  <c r="M15" i="21" s="1"/>
  <c r="T14" i="21"/>
  <c r="S14" i="21"/>
  <c r="Q14" i="21"/>
  <c r="P14" i="21"/>
  <c r="O14" i="21"/>
  <c r="I14" i="21"/>
  <c r="H14" i="21"/>
  <c r="E14" i="21"/>
  <c r="K13" i="21"/>
  <c r="N13" i="21" s="1"/>
  <c r="J13" i="21"/>
  <c r="M13" i="21" s="1"/>
  <c r="K12" i="21"/>
  <c r="N12" i="21" s="1"/>
  <c r="J12" i="21"/>
  <c r="K11" i="21"/>
  <c r="J11" i="21"/>
  <c r="M11" i="21" s="1"/>
  <c r="T10" i="21"/>
  <c r="T23" i="21" s="1"/>
  <c r="S10" i="21"/>
  <c r="P10" i="21"/>
  <c r="O10" i="21"/>
  <c r="I10" i="21"/>
  <c r="H10" i="21"/>
  <c r="E10" i="21"/>
  <c r="K9" i="21"/>
  <c r="N9" i="21" s="1"/>
  <c r="J9" i="21"/>
  <c r="L9" i="21" s="1"/>
  <c r="K8" i="21"/>
  <c r="N8" i="21" s="1"/>
  <c r="J8" i="21"/>
  <c r="K7" i="21"/>
  <c r="J7" i="21"/>
  <c r="M7" i="21" s="1"/>
  <c r="P95" i="21" l="1"/>
  <c r="K112" i="21"/>
  <c r="J136" i="21"/>
  <c r="K166" i="21"/>
  <c r="L173" i="21"/>
  <c r="L181" i="21"/>
  <c r="L217" i="21"/>
  <c r="O23" i="21"/>
  <c r="K14" i="21"/>
  <c r="Q23" i="21"/>
  <c r="K22" i="21"/>
  <c r="K40" i="21"/>
  <c r="K58" i="21"/>
  <c r="O77" i="21"/>
  <c r="O259" i="21" s="1"/>
  <c r="L70" i="21"/>
  <c r="T77" i="21"/>
  <c r="M109" i="21"/>
  <c r="O131" i="21"/>
  <c r="T131" i="21"/>
  <c r="H149" i="21"/>
  <c r="K154" i="21"/>
  <c r="O167" i="21"/>
  <c r="T167" i="21"/>
  <c r="L164" i="21"/>
  <c r="L171" i="21"/>
  <c r="I185" i="21"/>
  <c r="S185" i="21"/>
  <c r="J190" i="21"/>
  <c r="M191" i="21"/>
  <c r="O221" i="21"/>
  <c r="T221" i="21"/>
  <c r="H221" i="21"/>
  <c r="S239" i="21"/>
  <c r="J234" i="21"/>
  <c r="Q257" i="21"/>
  <c r="K256" i="21"/>
  <c r="L12" i="21"/>
  <c r="L30" i="21"/>
  <c r="J64" i="21"/>
  <c r="J76" i="21"/>
  <c r="L88" i="21"/>
  <c r="L111" i="21"/>
  <c r="L152" i="21"/>
  <c r="E167" i="21"/>
  <c r="P167" i="21"/>
  <c r="H185" i="21"/>
  <c r="H239" i="21"/>
  <c r="J252" i="21"/>
  <c r="L254" i="21"/>
  <c r="L179" i="21"/>
  <c r="L143" i="21"/>
  <c r="M18" i="21"/>
  <c r="I203" i="21"/>
  <c r="L192" i="21"/>
  <c r="J176" i="21"/>
  <c r="L66" i="21"/>
  <c r="L63" i="21"/>
  <c r="P77" i="21"/>
  <c r="L65" i="21"/>
  <c r="J72" i="21"/>
  <c r="H95" i="21"/>
  <c r="Q95" i="21"/>
  <c r="L103" i="21"/>
  <c r="L107" i="21"/>
  <c r="L125" i="21"/>
  <c r="E149" i="21"/>
  <c r="P149" i="21"/>
  <c r="M164" i="21"/>
  <c r="M165" i="21"/>
  <c r="Q221" i="21"/>
  <c r="I23" i="21"/>
  <c r="L233" i="21"/>
  <c r="L237" i="21"/>
  <c r="K36" i="21"/>
  <c r="S77" i="21"/>
  <c r="O95" i="21"/>
  <c r="O113" i="21"/>
  <c r="T113" i="21"/>
  <c r="T259" i="21" s="1"/>
  <c r="K108" i="21"/>
  <c r="J144" i="21"/>
  <c r="Q167" i="21"/>
  <c r="L177" i="21"/>
  <c r="J230" i="21"/>
  <c r="K248" i="21"/>
  <c r="L251" i="21"/>
  <c r="S23" i="21"/>
  <c r="E41" i="21"/>
  <c r="M30" i="21"/>
  <c r="E59" i="21"/>
  <c r="K76" i="21"/>
  <c r="K82" i="21"/>
  <c r="T95" i="21"/>
  <c r="E23" i="21"/>
  <c r="P23" i="21"/>
  <c r="H59" i="21"/>
  <c r="Q59" i="21"/>
  <c r="L49" i="21"/>
  <c r="L56" i="21"/>
  <c r="L62" i="21"/>
  <c r="E95" i="21"/>
  <c r="K90" i="21"/>
  <c r="L89" i="21"/>
  <c r="E113" i="21"/>
  <c r="P113" i="21"/>
  <c r="Q131" i="21"/>
  <c r="J130" i="21"/>
  <c r="L135" i="21"/>
  <c r="O149" i="21"/>
  <c r="T149" i="21"/>
  <c r="L153" i="21"/>
  <c r="I167" i="21"/>
  <c r="S167" i="21"/>
  <c r="L156" i="21"/>
  <c r="M162" i="21"/>
  <c r="E185" i="21"/>
  <c r="P185" i="21"/>
  <c r="L175" i="21"/>
  <c r="J180" i="21"/>
  <c r="J184" i="21"/>
  <c r="L183" i="21"/>
  <c r="J194" i="21"/>
  <c r="I221" i="21"/>
  <c r="S221" i="21"/>
  <c r="L209" i="21"/>
  <c r="J226" i="21"/>
  <c r="Q239" i="21"/>
  <c r="L229" i="21"/>
  <c r="J238" i="21"/>
  <c r="J244" i="21"/>
  <c r="S257" i="21"/>
  <c r="L246" i="21"/>
  <c r="M254" i="21"/>
  <c r="Q113" i="21"/>
  <c r="L224" i="21"/>
  <c r="L80" i="21"/>
  <c r="M223" i="21"/>
  <c r="L205" i="21"/>
  <c r="L169" i="21"/>
  <c r="M133" i="21"/>
  <c r="L97" i="21"/>
  <c r="K100" i="21"/>
  <c r="M61" i="21"/>
  <c r="N253" i="21"/>
  <c r="N256" i="21" s="1"/>
  <c r="N245" i="21"/>
  <c r="N248" i="21" s="1"/>
  <c r="L242" i="21"/>
  <c r="L243" i="21"/>
  <c r="L199" i="21"/>
  <c r="N198" i="21"/>
  <c r="N194" i="21"/>
  <c r="N163" i="21"/>
  <c r="N166" i="21" s="1"/>
  <c r="K162" i="21"/>
  <c r="L160" i="21"/>
  <c r="L161" i="21"/>
  <c r="N162" i="21"/>
  <c r="L134" i="21"/>
  <c r="L121" i="21"/>
  <c r="K104" i="21"/>
  <c r="K94" i="21"/>
  <c r="L92" i="21"/>
  <c r="L93" i="21"/>
  <c r="K86" i="21"/>
  <c r="L84" i="21"/>
  <c r="L85" i="21"/>
  <c r="L74" i="21"/>
  <c r="K72" i="21"/>
  <c r="L71" i="21"/>
  <c r="K64" i="21"/>
  <c r="N61" i="21"/>
  <c r="K54" i="21"/>
  <c r="L52" i="21"/>
  <c r="L53" i="21"/>
  <c r="L45" i="21"/>
  <c r="L38" i="21"/>
  <c r="L34" i="21"/>
  <c r="L35" i="21"/>
  <c r="K32" i="21"/>
  <c r="L27" i="21"/>
  <c r="L20" i="21"/>
  <c r="K18" i="21"/>
  <c r="I257" i="21"/>
  <c r="J256" i="21"/>
  <c r="L255" i="21"/>
  <c r="L250" i="21"/>
  <c r="K252" i="21"/>
  <c r="M250" i="21"/>
  <c r="J248" i="21"/>
  <c r="J257" i="21" s="1"/>
  <c r="L247" i="21"/>
  <c r="E257" i="21"/>
  <c r="K244" i="21"/>
  <c r="M242" i="21"/>
  <c r="I239" i="21"/>
  <c r="M226" i="21"/>
  <c r="L236" i="21"/>
  <c r="L232" i="21"/>
  <c r="M231" i="21"/>
  <c r="M234" i="21" s="1"/>
  <c r="L228" i="21"/>
  <c r="M227" i="21"/>
  <c r="M230" i="21" s="1"/>
  <c r="L213" i="21"/>
  <c r="J216" i="21"/>
  <c r="J212" i="21"/>
  <c r="N202" i="21"/>
  <c r="N190" i="21"/>
  <c r="J202" i="21"/>
  <c r="L200" i="21"/>
  <c r="L195" i="21"/>
  <c r="L196" i="21"/>
  <c r="M195" i="21"/>
  <c r="M198" i="21" s="1"/>
  <c r="J203" i="21"/>
  <c r="M202" i="21"/>
  <c r="M194" i="21"/>
  <c r="L187" i="21"/>
  <c r="L188" i="21"/>
  <c r="M187" i="21"/>
  <c r="M190" i="21" s="1"/>
  <c r="Q185" i="21"/>
  <c r="M183" i="21"/>
  <c r="M179" i="21"/>
  <c r="M175" i="21"/>
  <c r="J172" i="21"/>
  <c r="J185" i="21" s="1"/>
  <c r="M171" i="21"/>
  <c r="M156" i="21"/>
  <c r="L157" i="21"/>
  <c r="N151" i="21"/>
  <c r="N154" i="21" s="1"/>
  <c r="M153" i="21"/>
  <c r="M152" i="21"/>
  <c r="M154" i="21" s="1"/>
  <c r="I149" i="21"/>
  <c r="L147" i="21"/>
  <c r="M145" i="21"/>
  <c r="M148" i="21" s="1"/>
  <c r="L146" i="21"/>
  <c r="L142" i="21"/>
  <c r="J140" i="21"/>
  <c r="J149" i="21" s="1"/>
  <c r="L139" i="21"/>
  <c r="M137" i="21"/>
  <c r="M140" i="21" s="1"/>
  <c r="L138" i="21"/>
  <c r="L127" i="21"/>
  <c r="M123" i="21"/>
  <c r="N126" i="21"/>
  <c r="J122" i="21"/>
  <c r="N122" i="21"/>
  <c r="J118" i="21"/>
  <c r="N118" i="21"/>
  <c r="K118" i="21"/>
  <c r="L117" i="21"/>
  <c r="M105" i="21"/>
  <c r="L101" i="21"/>
  <c r="M93" i="21"/>
  <c r="M89" i="21"/>
  <c r="M85" i="21"/>
  <c r="M81" i="21"/>
  <c r="M74" i="21"/>
  <c r="L75" i="21"/>
  <c r="N73" i="21"/>
  <c r="N76" i="21" s="1"/>
  <c r="L69" i="21"/>
  <c r="M69" i="21"/>
  <c r="M66" i="21"/>
  <c r="L67" i="21"/>
  <c r="L68" i="21" s="1"/>
  <c r="N65" i="21"/>
  <c r="N68" i="21" s="1"/>
  <c r="L61" i="21"/>
  <c r="L64" i="21" s="1"/>
  <c r="M57" i="21"/>
  <c r="M53" i="21"/>
  <c r="M49" i="21"/>
  <c r="M45" i="21"/>
  <c r="Q41" i="21"/>
  <c r="Q259" i="21" s="1"/>
  <c r="N37" i="21"/>
  <c r="N40" i="21" s="1"/>
  <c r="M39" i="21"/>
  <c r="M35" i="21"/>
  <c r="L31" i="21"/>
  <c r="L26" i="21"/>
  <c r="K28" i="21"/>
  <c r="H23" i="21"/>
  <c r="L17" i="21"/>
  <c r="M12" i="21"/>
  <c r="M14" i="21" s="1"/>
  <c r="L13" i="21"/>
  <c r="L11" i="21"/>
  <c r="N11" i="21"/>
  <c r="N14" i="21" s="1"/>
  <c r="L8" i="21"/>
  <c r="M9" i="21"/>
  <c r="K10" i="21"/>
  <c r="K23" i="21" s="1"/>
  <c r="N7" i="21"/>
  <c r="N10" i="21" s="1"/>
  <c r="L15" i="21"/>
  <c r="J14" i="21"/>
  <c r="L19" i="21"/>
  <c r="L21" i="21"/>
  <c r="M26" i="21"/>
  <c r="J40" i="21"/>
  <c r="L37" i="21"/>
  <c r="L40" i="21" s="1"/>
  <c r="M37" i="21"/>
  <c r="M40" i="21" s="1"/>
  <c r="L7" i="21"/>
  <c r="L10" i="21" s="1"/>
  <c r="M8" i="21"/>
  <c r="L16" i="21"/>
  <c r="J18" i="21"/>
  <c r="N19" i="21"/>
  <c r="N22" i="21" s="1"/>
  <c r="N25" i="21"/>
  <c r="N28" i="21" s="1"/>
  <c r="I41" i="21"/>
  <c r="P41" i="21"/>
  <c r="M29" i="21"/>
  <c r="M32" i="21" s="1"/>
  <c r="J32" i="21"/>
  <c r="L29" i="21"/>
  <c r="N33" i="21"/>
  <c r="N36" i="21" s="1"/>
  <c r="K46" i="21"/>
  <c r="L43" i="21"/>
  <c r="N43" i="21"/>
  <c r="N46" i="21" s="1"/>
  <c r="J22" i="21"/>
  <c r="L48" i="21"/>
  <c r="J50" i="21"/>
  <c r="M48" i="21"/>
  <c r="L25" i="21"/>
  <c r="L28" i="21" s="1"/>
  <c r="M25" i="21"/>
  <c r="J28" i="21"/>
  <c r="N29" i="21"/>
  <c r="N32" i="21" s="1"/>
  <c r="M33" i="21"/>
  <c r="J36" i="21"/>
  <c r="L33" i="21"/>
  <c r="L36" i="21" s="1"/>
  <c r="L44" i="21"/>
  <c r="J46" i="21"/>
  <c r="M44" i="21"/>
  <c r="J10" i="21"/>
  <c r="N15" i="21"/>
  <c r="N18" i="21" s="1"/>
  <c r="M20" i="21"/>
  <c r="M22" i="21" s="1"/>
  <c r="H41" i="21"/>
  <c r="M34" i="21"/>
  <c r="K50" i="21"/>
  <c r="L47" i="21"/>
  <c r="N47" i="21"/>
  <c r="N50" i="21" s="1"/>
  <c r="L72" i="21"/>
  <c r="N51" i="21"/>
  <c r="N54" i="21" s="1"/>
  <c r="M52" i="21"/>
  <c r="N55" i="21"/>
  <c r="N58" i="21" s="1"/>
  <c r="M56" i="21"/>
  <c r="M58" i="21" s="1"/>
  <c r="N62" i="21"/>
  <c r="N64" i="21" s="1"/>
  <c r="M63" i="21"/>
  <c r="M65" i="21"/>
  <c r="N70" i="21"/>
  <c r="N72" i="21" s="1"/>
  <c r="M71" i="21"/>
  <c r="M72" i="21" s="1"/>
  <c r="M73" i="21"/>
  <c r="M76" i="21" s="1"/>
  <c r="N79" i="21"/>
  <c r="N82" i="21" s="1"/>
  <c r="M80" i="21"/>
  <c r="M82" i="21" s="1"/>
  <c r="N83" i="21"/>
  <c r="N86" i="21" s="1"/>
  <c r="M84" i="21"/>
  <c r="M86" i="21" s="1"/>
  <c r="N87" i="21"/>
  <c r="N90" i="21" s="1"/>
  <c r="M88" i="21"/>
  <c r="N91" i="21"/>
  <c r="N94" i="21" s="1"/>
  <c r="M92" i="21"/>
  <c r="M94" i="21" s="1"/>
  <c r="N98" i="21"/>
  <c r="N100" i="21" s="1"/>
  <c r="M99" i="21"/>
  <c r="M100" i="21" s="1"/>
  <c r="N102" i="21"/>
  <c r="N104" i="21" s="1"/>
  <c r="M103" i="21"/>
  <c r="M104" i="21" s="1"/>
  <c r="N106" i="21"/>
  <c r="N108" i="21" s="1"/>
  <c r="M107" i="21"/>
  <c r="N110" i="21"/>
  <c r="N112" i="21" s="1"/>
  <c r="M111" i="21"/>
  <c r="M112" i="21" s="1"/>
  <c r="L115" i="21"/>
  <c r="L116" i="21"/>
  <c r="M117" i="21"/>
  <c r="M118" i="21" s="1"/>
  <c r="S131" i="21"/>
  <c r="L119" i="21"/>
  <c r="L120" i="21"/>
  <c r="M121" i="21"/>
  <c r="M122" i="21" s="1"/>
  <c r="L123" i="21"/>
  <c r="L124" i="21"/>
  <c r="M125" i="21"/>
  <c r="M126" i="21" s="1"/>
  <c r="M129" i="21"/>
  <c r="M130" i="21" s="1"/>
  <c r="L129" i="21"/>
  <c r="M136" i="21"/>
  <c r="M144" i="21"/>
  <c r="J68" i="21"/>
  <c r="J77" i="21" s="1"/>
  <c r="J100" i="21"/>
  <c r="J104" i="21"/>
  <c r="J108" i="21"/>
  <c r="J112" i="21"/>
  <c r="L51" i="21"/>
  <c r="L54" i="21" s="1"/>
  <c r="J54" i="21"/>
  <c r="L55" i="21"/>
  <c r="J58" i="21"/>
  <c r="L79" i="21"/>
  <c r="L82" i="21" s="1"/>
  <c r="J82" i="21"/>
  <c r="L83" i="21"/>
  <c r="J86" i="21"/>
  <c r="L87" i="21"/>
  <c r="L90" i="21" s="1"/>
  <c r="J90" i="21"/>
  <c r="L91" i="21"/>
  <c r="L94" i="21" s="1"/>
  <c r="J94" i="21"/>
  <c r="L98" i="21"/>
  <c r="L100" i="21" s="1"/>
  <c r="L102" i="21"/>
  <c r="L104" i="21" s="1"/>
  <c r="L106" i="21"/>
  <c r="L108" i="21" s="1"/>
  <c r="L110" i="21"/>
  <c r="K122" i="21"/>
  <c r="K126" i="21"/>
  <c r="K130" i="21"/>
  <c r="N128" i="21"/>
  <c r="N130" i="21" s="1"/>
  <c r="N203" i="21"/>
  <c r="L73" i="21"/>
  <c r="L128" i="21"/>
  <c r="L151" i="21"/>
  <c r="J154" i="21"/>
  <c r="L155" i="21"/>
  <c r="J158" i="21"/>
  <c r="N158" i="21"/>
  <c r="L159" i="21"/>
  <c r="L162" i="21" s="1"/>
  <c r="J162" i="21"/>
  <c r="L163" i="21"/>
  <c r="L166" i="21" s="1"/>
  <c r="J166" i="21"/>
  <c r="L170" i="21"/>
  <c r="L172" i="21" s="1"/>
  <c r="K172" i="21"/>
  <c r="L174" i="21"/>
  <c r="L176" i="21" s="1"/>
  <c r="K176" i="21"/>
  <c r="L178" i="21"/>
  <c r="L180" i="21" s="1"/>
  <c r="K180" i="21"/>
  <c r="M181" i="21"/>
  <c r="M184" i="21" s="1"/>
  <c r="L182" i="21"/>
  <c r="K184" i="21"/>
  <c r="L189" i="21"/>
  <c r="L190" i="21" s="1"/>
  <c r="K190" i="21"/>
  <c r="L193" i="21"/>
  <c r="K194" i="21"/>
  <c r="L197" i="21"/>
  <c r="K198" i="21"/>
  <c r="L201" i="21"/>
  <c r="L202" i="21" s="1"/>
  <c r="E203" i="21"/>
  <c r="K202" i="21"/>
  <c r="N244" i="21"/>
  <c r="N252" i="21"/>
  <c r="L133" i="21"/>
  <c r="L136" i="21" s="1"/>
  <c r="N135" i="21"/>
  <c r="N136" i="21" s="1"/>
  <c r="L137" i="21"/>
  <c r="L140" i="21" s="1"/>
  <c r="N139" i="21"/>
  <c r="N140" i="21" s="1"/>
  <c r="L141" i="21"/>
  <c r="L144" i="21" s="1"/>
  <c r="N143" i="21"/>
  <c r="N144" i="21" s="1"/>
  <c r="L145" i="21"/>
  <c r="N147" i="21"/>
  <c r="N148" i="21" s="1"/>
  <c r="M155" i="21"/>
  <c r="K158" i="21"/>
  <c r="K167" i="21" s="1"/>
  <c r="N169" i="21"/>
  <c r="N172" i="21" s="1"/>
  <c r="M170" i="21"/>
  <c r="M172" i="21" s="1"/>
  <c r="N173" i="21"/>
  <c r="N176" i="21" s="1"/>
  <c r="M174" i="21"/>
  <c r="M176" i="21" s="1"/>
  <c r="N177" i="21"/>
  <c r="N180" i="21" s="1"/>
  <c r="M178" i="21"/>
  <c r="M180" i="21" s="1"/>
  <c r="N181" i="21"/>
  <c r="N184" i="21" s="1"/>
  <c r="L207" i="21"/>
  <c r="M207" i="21"/>
  <c r="M208" i="21" s="1"/>
  <c r="L211" i="21"/>
  <c r="M211" i="21"/>
  <c r="M212" i="21" s="1"/>
  <c r="L215" i="21"/>
  <c r="M215" i="21"/>
  <c r="M216" i="21" s="1"/>
  <c r="L219" i="21"/>
  <c r="M219" i="21"/>
  <c r="M220" i="21" s="1"/>
  <c r="M238" i="21"/>
  <c r="K136" i="21"/>
  <c r="K140" i="21"/>
  <c r="K144" i="21"/>
  <c r="K148" i="21"/>
  <c r="K208" i="21"/>
  <c r="L206" i="21"/>
  <c r="N206" i="21"/>
  <c r="N208" i="21" s="1"/>
  <c r="J208" i="21"/>
  <c r="K212" i="21"/>
  <c r="L210" i="21"/>
  <c r="N210" i="21"/>
  <c r="N212" i="21" s="1"/>
  <c r="K216" i="21"/>
  <c r="L214" i="21"/>
  <c r="N214" i="21"/>
  <c r="N216" i="21" s="1"/>
  <c r="K220" i="21"/>
  <c r="L218" i="21"/>
  <c r="N218" i="21"/>
  <c r="N220" i="21" s="1"/>
  <c r="J220" i="21"/>
  <c r="L223" i="21"/>
  <c r="L226" i="21" s="1"/>
  <c r="N225" i="21"/>
  <c r="N226" i="21" s="1"/>
  <c r="L227" i="21"/>
  <c r="L230" i="21" s="1"/>
  <c r="N229" i="21"/>
  <c r="N230" i="21" s="1"/>
  <c r="L231" i="21"/>
  <c r="L234" i="21" s="1"/>
  <c r="N233" i="21"/>
  <c r="N234" i="21" s="1"/>
  <c r="L235" i="21"/>
  <c r="L238" i="21" s="1"/>
  <c r="N237" i="21"/>
  <c r="N238" i="21" s="1"/>
  <c r="M241" i="21"/>
  <c r="M244" i="21" s="1"/>
  <c r="M245" i="21"/>
  <c r="M248" i="21" s="1"/>
  <c r="M249" i="21"/>
  <c r="M252" i="21" s="1"/>
  <c r="M253" i="21"/>
  <c r="M256" i="21" s="1"/>
  <c r="K226" i="21"/>
  <c r="K230" i="21"/>
  <c r="K234" i="21"/>
  <c r="K238" i="21"/>
  <c r="L241" i="21"/>
  <c r="L244" i="21" s="1"/>
  <c r="L245" i="21"/>
  <c r="L248" i="21" s="1"/>
  <c r="L249" i="21"/>
  <c r="L252" i="21" s="1"/>
  <c r="L253" i="21"/>
  <c r="L210" i="20"/>
  <c r="L193" i="20"/>
  <c r="L176" i="20"/>
  <c r="L159" i="20"/>
  <c r="L148" i="21" l="1"/>
  <c r="L130" i="21"/>
  <c r="L86" i="21"/>
  <c r="L58" i="21"/>
  <c r="M64" i="21"/>
  <c r="K41" i="21"/>
  <c r="L198" i="21"/>
  <c r="L256" i="21"/>
  <c r="L257" i="21" s="1"/>
  <c r="L194" i="21"/>
  <c r="L184" i="21"/>
  <c r="L154" i="21"/>
  <c r="N131" i="21"/>
  <c r="L112" i="21"/>
  <c r="M68" i="21"/>
  <c r="M10" i="21"/>
  <c r="J131" i="21"/>
  <c r="K95" i="21"/>
  <c r="K113" i="21"/>
  <c r="M166" i="21"/>
  <c r="M108" i="21"/>
  <c r="K77" i="21"/>
  <c r="J239" i="21"/>
  <c r="J221" i="21"/>
  <c r="M46" i="21"/>
  <c r="M28" i="21"/>
  <c r="K257" i="21"/>
  <c r="L220" i="21"/>
  <c r="L212" i="21"/>
  <c r="L208" i="21"/>
  <c r="K131" i="21"/>
  <c r="L50" i="21"/>
  <c r="M257" i="21"/>
  <c r="M239" i="21"/>
  <c r="L216" i="21"/>
  <c r="M203" i="21"/>
  <c r="M131" i="21"/>
  <c r="L122" i="21"/>
  <c r="L118" i="21"/>
  <c r="M113" i="21"/>
  <c r="J113" i="21"/>
  <c r="M90" i="21"/>
  <c r="M95" i="21" s="1"/>
  <c r="L76" i="21"/>
  <c r="L77" i="21" s="1"/>
  <c r="N77" i="21"/>
  <c r="M54" i="21"/>
  <c r="M50" i="21"/>
  <c r="L32" i="21"/>
  <c r="L41" i="21" s="1"/>
  <c r="L14" i="21"/>
  <c r="N23" i="21"/>
  <c r="N149" i="21"/>
  <c r="M185" i="21"/>
  <c r="L113" i="21"/>
  <c r="M77" i="21"/>
  <c r="M23" i="21"/>
  <c r="K239" i="21"/>
  <c r="K221" i="21"/>
  <c r="N257" i="21"/>
  <c r="J167" i="21"/>
  <c r="L95" i="21"/>
  <c r="M149" i="21"/>
  <c r="J23" i="21"/>
  <c r="J59" i="21"/>
  <c r="M36" i="21"/>
  <c r="M41" i="21" s="1"/>
  <c r="L22" i="21"/>
  <c r="P259" i="21"/>
  <c r="M158" i="21"/>
  <c r="M167" i="21" s="1"/>
  <c r="L149" i="21"/>
  <c r="N113" i="21"/>
  <c r="N95" i="21"/>
  <c r="E259" i="21"/>
  <c r="N59" i="21"/>
  <c r="H259" i="21"/>
  <c r="N221" i="21"/>
  <c r="N239" i="21"/>
  <c r="M221" i="21"/>
  <c r="L203" i="21"/>
  <c r="K149" i="21"/>
  <c r="N167" i="21"/>
  <c r="L126" i="21"/>
  <c r="J41" i="21"/>
  <c r="L46" i="21"/>
  <c r="N41" i="21"/>
  <c r="L18" i="21"/>
  <c r="L239" i="21"/>
  <c r="N185" i="21"/>
  <c r="K203" i="21"/>
  <c r="K185" i="21"/>
  <c r="L158" i="21"/>
  <c r="L167" i="21" s="1"/>
  <c r="L185" i="21"/>
  <c r="J95" i="21"/>
  <c r="S259" i="21"/>
  <c r="K59" i="21"/>
  <c r="I259" i="21"/>
  <c r="R256" i="2"/>
  <c r="L59" i="21" l="1"/>
  <c r="L221" i="21"/>
  <c r="M59" i="21"/>
  <c r="M259" i="21" s="1"/>
  <c r="L23" i="21"/>
  <c r="L131" i="21"/>
  <c r="K259" i="21"/>
  <c r="J259" i="21"/>
  <c r="N259" i="21"/>
  <c r="R257" i="2"/>
  <c r="H184" i="2"/>
  <c r="I184" i="2"/>
  <c r="H180" i="2"/>
  <c r="I180" i="2"/>
  <c r="H176" i="2"/>
  <c r="I176" i="2"/>
  <c r="H172" i="2"/>
  <c r="I172" i="2"/>
  <c r="L259" i="21" l="1"/>
  <c r="H185" i="2"/>
  <c r="I185" i="2"/>
  <c r="R259" i="2"/>
  <c r="E154" i="2"/>
  <c r="J137" i="2"/>
  <c r="J119" i="2"/>
  <c r="J147" i="2"/>
  <c r="J146" i="2"/>
  <c r="J145" i="2"/>
  <c r="J143" i="2"/>
  <c r="J142" i="2"/>
  <c r="J141" i="2"/>
  <c r="J139" i="2"/>
  <c r="J138" i="2"/>
  <c r="K151" i="2"/>
  <c r="J151" i="2"/>
  <c r="M151" i="2" s="1"/>
  <c r="J165" i="2"/>
  <c r="M165" i="2" s="1"/>
  <c r="J164" i="2"/>
  <c r="M164" i="2" s="1"/>
  <c r="J163" i="2"/>
  <c r="M163" i="2" s="1"/>
  <c r="J161" i="2"/>
  <c r="M161" i="2" s="1"/>
  <c r="J160" i="2"/>
  <c r="J159" i="2"/>
  <c r="M159" i="2" s="1"/>
  <c r="J157" i="2"/>
  <c r="M157" i="2" s="1"/>
  <c r="J156" i="2"/>
  <c r="M156" i="2" s="1"/>
  <c r="J155" i="2"/>
  <c r="M155" i="2" s="1"/>
  <c r="T166" i="2"/>
  <c r="S166" i="2"/>
  <c r="Q166" i="2"/>
  <c r="P166" i="2"/>
  <c r="O166" i="2"/>
  <c r="I166" i="2"/>
  <c r="H166" i="2"/>
  <c r="E166" i="2"/>
  <c r="K165" i="2"/>
  <c r="K164" i="2"/>
  <c r="L164" i="2" s="1"/>
  <c r="K163" i="2"/>
  <c r="T162" i="2"/>
  <c r="S162" i="2"/>
  <c r="Q162" i="2"/>
  <c r="P162" i="2"/>
  <c r="O162" i="2"/>
  <c r="I162" i="2"/>
  <c r="H162" i="2"/>
  <c r="E162" i="2"/>
  <c r="L161" i="2"/>
  <c r="K161" i="2"/>
  <c r="N161" i="2" s="1"/>
  <c r="K160" i="2"/>
  <c r="N160" i="2" s="1"/>
  <c r="L159" i="2"/>
  <c r="K159" i="2"/>
  <c r="N159" i="2" s="1"/>
  <c r="T158" i="2"/>
  <c r="S158" i="2"/>
  <c r="Q158" i="2"/>
  <c r="P158" i="2"/>
  <c r="O158" i="2"/>
  <c r="I158" i="2"/>
  <c r="H158" i="2"/>
  <c r="E158" i="2"/>
  <c r="K157" i="2"/>
  <c r="N157" i="2" s="1"/>
  <c r="K156" i="2"/>
  <c r="N156" i="2" s="1"/>
  <c r="K155" i="2"/>
  <c r="N155" i="2" s="1"/>
  <c r="T154" i="2"/>
  <c r="S154" i="2"/>
  <c r="Q154" i="2"/>
  <c r="P154" i="2"/>
  <c r="O154" i="2"/>
  <c r="I154" i="2"/>
  <c r="H154" i="2"/>
  <c r="K153" i="2"/>
  <c r="N153" i="2" s="1"/>
  <c r="J153" i="2"/>
  <c r="M153" i="2" s="1"/>
  <c r="K152" i="2"/>
  <c r="N152" i="2" s="1"/>
  <c r="J152" i="2"/>
  <c r="H126" i="2"/>
  <c r="I126" i="2"/>
  <c r="H122" i="2"/>
  <c r="I122" i="2"/>
  <c r="H118" i="2"/>
  <c r="H131" i="2" s="1"/>
  <c r="I118" i="2"/>
  <c r="I131" i="2" s="1"/>
  <c r="H76" i="2"/>
  <c r="H77" i="2" s="1"/>
  <c r="I76" i="2"/>
  <c r="I77" i="2" s="1"/>
  <c r="L165" i="2" l="1"/>
  <c r="L152" i="2"/>
  <c r="H167" i="2"/>
  <c r="H168" i="2" s="1"/>
  <c r="H168" i="21" s="1"/>
  <c r="N162" i="2"/>
  <c r="K162" i="2"/>
  <c r="L163" i="2"/>
  <c r="J162" i="2"/>
  <c r="K154" i="2"/>
  <c r="S167" i="2"/>
  <c r="S168" i="2" s="1"/>
  <c r="S168" i="21" s="1"/>
  <c r="O167" i="2"/>
  <c r="O168" i="2" s="1"/>
  <c r="O168" i="21" s="1"/>
  <c r="T167" i="2"/>
  <c r="T168" i="2" s="1"/>
  <c r="T168" i="21" s="1"/>
  <c r="J158" i="2"/>
  <c r="I167" i="2"/>
  <c r="I168" i="2" s="1"/>
  <c r="P167" i="2"/>
  <c r="P168" i="2" s="1"/>
  <c r="P168" i="21" s="1"/>
  <c r="Q167" i="2"/>
  <c r="Q168" i="2" s="1"/>
  <c r="Q168" i="21" s="1"/>
  <c r="M166" i="2"/>
  <c r="J166" i="2"/>
  <c r="L160" i="2"/>
  <c r="M160" i="2"/>
  <c r="M162" i="2" s="1"/>
  <c r="L162" i="2"/>
  <c r="M158" i="2"/>
  <c r="E167" i="2"/>
  <c r="E168" i="2" s="1"/>
  <c r="E168" i="21" s="1"/>
  <c r="M152" i="2"/>
  <c r="M154" i="2" s="1"/>
  <c r="N151" i="2"/>
  <c r="N154" i="2" s="1"/>
  <c r="L153" i="2"/>
  <c r="N158" i="2"/>
  <c r="L155" i="2"/>
  <c r="L156" i="2"/>
  <c r="L157" i="2"/>
  <c r="N163" i="2"/>
  <c r="N164" i="2"/>
  <c r="N165" i="2"/>
  <c r="J154" i="2"/>
  <c r="K166" i="2"/>
  <c r="K158" i="2"/>
  <c r="L151" i="2"/>
  <c r="M147" i="2"/>
  <c r="M146" i="2"/>
  <c r="M145" i="2"/>
  <c r="M143" i="2"/>
  <c r="M142" i="2"/>
  <c r="M141" i="2"/>
  <c r="M139" i="2"/>
  <c r="M138" i="2"/>
  <c r="M137" i="2"/>
  <c r="M119" i="2"/>
  <c r="M7" i="5"/>
  <c r="J7" i="5"/>
  <c r="L7" i="5" s="1"/>
  <c r="K7" i="5"/>
  <c r="N7" i="5" s="1"/>
  <c r="K7" i="20"/>
  <c r="J7" i="20"/>
  <c r="L7" i="20" s="1"/>
  <c r="H234" i="2"/>
  <c r="I234" i="2"/>
  <c r="H226" i="2"/>
  <c r="I226" i="2"/>
  <c r="H256" i="2"/>
  <c r="I256" i="2"/>
  <c r="H252" i="2"/>
  <c r="I252" i="2"/>
  <c r="H248" i="2"/>
  <c r="I248" i="2"/>
  <c r="H244" i="2"/>
  <c r="I244" i="2"/>
  <c r="H238" i="2"/>
  <c r="I238" i="2"/>
  <c r="H230" i="2"/>
  <c r="I230" i="2"/>
  <c r="L166" i="2" l="1"/>
  <c r="R168" i="2"/>
  <c r="I168" i="21"/>
  <c r="R168" i="21" s="1"/>
  <c r="I239" i="2"/>
  <c r="K167" i="2"/>
  <c r="K168" i="2" s="1"/>
  <c r="K168" i="21" s="1"/>
  <c r="H239" i="2"/>
  <c r="I257" i="2"/>
  <c r="H257" i="2"/>
  <c r="J167" i="2"/>
  <c r="J168" i="2" s="1"/>
  <c r="J168" i="21" s="1"/>
  <c r="M167" i="2"/>
  <c r="M168" i="2" s="1"/>
  <c r="M168" i="21" s="1"/>
  <c r="L158" i="2"/>
  <c r="L154" i="2"/>
  <c r="N166" i="2"/>
  <c r="N167" i="2" s="1"/>
  <c r="N168" i="2" s="1"/>
  <c r="N168" i="21" s="1"/>
  <c r="K187" i="17"/>
  <c r="N187" i="17" s="1"/>
  <c r="J187" i="17"/>
  <c r="N7" i="20"/>
  <c r="M7" i="20"/>
  <c r="L187" i="17" l="1"/>
  <c r="M187" i="17"/>
  <c r="L167" i="2"/>
  <c r="L168" i="2" s="1"/>
  <c r="L168" i="21" s="1"/>
  <c r="U24" i="2"/>
  <c r="F78" i="16"/>
  <c r="G78" i="16"/>
  <c r="S221" i="17" l="1"/>
  <c r="R221" i="17"/>
  <c r="Q221" i="17"/>
  <c r="P221" i="17"/>
  <c r="O221" i="17"/>
  <c r="M207" i="20" l="1"/>
  <c r="M208" i="20"/>
  <c r="M206" i="20"/>
  <c r="M204" i="20"/>
  <c r="M203" i="20"/>
  <c r="M202" i="20"/>
  <c r="M199" i="20"/>
  <c r="M200" i="20"/>
  <c r="M198" i="20"/>
  <c r="M196" i="20"/>
  <c r="M190" i="20"/>
  <c r="M191" i="20"/>
  <c r="M189" i="20"/>
  <c r="M186" i="20"/>
  <c r="M187" i="20"/>
  <c r="M185" i="20"/>
  <c r="M183" i="20"/>
  <c r="M182" i="20"/>
  <c r="M173" i="20"/>
  <c r="M174" i="20"/>
  <c r="M172" i="20"/>
  <c r="M169" i="20"/>
  <c r="M170" i="20"/>
  <c r="M168" i="20"/>
  <c r="M165" i="20"/>
  <c r="M166" i="20"/>
  <c r="M164" i="20"/>
  <c r="M161" i="20"/>
  <c r="M162" i="20"/>
  <c r="M160" i="20"/>
  <c r="E158" i="20"/>
  <c r="E154" i="20"/>
  <c r="E150" i="20"/>
  <c r="E146" i="20"/>
  <c r="M156" i="20"/>
  <c r="M157" i="20"/>
  <c r="M155" i="20"/>
  <c r="M152" i="20"/>
  <c r="M153" i="20"/>
  <c r="M151" i="20"/>
  <c r="M148" i="20"/>
  <c r="M149" i="20"/>
  <c r="M147" i="20"/>
  <c r="M144" i="20"/>
  <c r="M145" i="20"/>
  <c r="M143" i="20"/>
  <c r="E184" i="18"/>
  <c r="E148" i="18"/>
  <c r="E144" i="18"/>
  <c r="E140" i="18"/>
  <c r="E136" i="18"/>
  <c r="I176" i="17"/>
  <c r="E184" i="17"/>
  <c r="E184" i="16"/>
  <c r="E184" i="5"/>
  <c r="H130" i="5"/>
  <c r="E244" i="2"/>
  <c r="H220" i="2"/>
  <c r="I220" i="2"/>
  <c r="H216" i="2"/>
  <c r="I216" i="2"/>
  <c r="H212" i="2"/>
  <c r="I212" i="2"/>
  <c r="H208" i="2"/>
  <c r="I208" i="2"/>
  <c r="I202" i="2"/>
  <c r="H202" i="2"/>
  <c r="I198" i="2"/>
  <c r="H198" i="2"/>
  <c r="I194" i="2"/>
  <c r="H194" i="2"/>
  <c r="I190" i="2"/>
  <c r="H190" i="2"/>
  <c r="E202" i="2"/>
  <c r="E149" i="18" l="1"/>
  <c r="I203" i="2"/>
  <c r="H203" i="2"/>
  <c r="H221" i="2"/>
  <c r="I221" i="2"/>
  <c r="J45" i="2"/>
  <c r="M45" i="2" s="1"/>
  <c r="J44" i="2"/>
  <c r="M44" i="2" s="1"/>
  <c r="K134" i="2"/>
  <c r="N134" i="2" s="1"/>
  <c r="K135" i="2"/>
  <c r="N135" i="2" s="1"/>
  <c r="K133" i="2"/>
  <c r="N133" i="2" s="1"/>
  <c r="J134" i="2"/>
  <c r="J135" i="2"/>
  <c r="J133" i="2"/>
  <c r="J56" i="2"/>
  <c r="J58" i="2" s="1"/>
  <c r="J57" i="2"/>
  <c r="J55" i="2"/>
  <c r="J52" i="2"/>
  <c r="J53" i="2"/>
  <c r="J51" i="2"/>
  <c r="J48" i="2"/>
  <c r="J49" i="2"/>
  <c r="J47" i="2"/>
  <c r="J43" i="2"/>
  <c r="H238" i="5"/>
  <c r="I238" i="5"/>
  <c r="H234" i="5"/>
  <c r="I234" i="5"/>
  <c r="H230" i="5"/>
  <c r="I230" i="5"/>
  <c r="H226" i="5"/>
  <c r="I226" i="5"/>
  <c r="I239" i="5" s="1"/>
  <c r="H220" i="5"/>
  <c r="I220" i="5"/>
  <c r="I216" i="5"/>
  <c r="H216" i="5"/>
  <c r="H212" i="5"/>
  <c r="I212" i="5"/>
  <c r="H208" i="5"/>
  <c r="I208" i="5"/>
  <c r="H202" i="5"/>
  <c r="H198" i="5"/>
  <c r="H194" i="5"/>
  <c r="H190" i="5"/>
  <c r="I202" i="5"/>
  <c r="I198" i="5"/>
  <c r="I194" i="5"/>
  <c r="I190" i="5"/>
  <c r="I184" i="5"/>
  <c r="H184" i="5"/>
  <c r="H180" i="5"/>
  <c r="I180" i="5"/>
  <c r="H176" i="5"/>
  <c r="I176" i="5"/>
  <c r="H172" i="5"/>
  <c r="I172" i="5"/>
  <c r="I166" i="5"/>
  <c r="H166" i="5"/>
  <c r="I162" i="5"/>
  <c r="H162" i="5"/>
  <c r="I158" i="5"/>
  <c r="H158" i="5"/>
  <c r="I154" i="5"/>
  <c r="H154" i="5"/>
  <c r="T256" i="2"/>
  <c r="S256" i="2"/>
  <c r="Q256" i="2"/>
  <c r="P256" i="2"/>
  <c r="O256" i="2"/>
  <c r="E256" i="2"/>
  <c r="K255" i="2"/>
  <c r="N255" i="2" s="1"/>
  <c r="J255" i="2"/>
  <c r="K254" i="2"/>
  <c r="N254" i="2" s="1"/>
  <c r="J254" i="2"/>
  <c r="K253" i="2"/>
  <c r="N253" i="2" s="1"/>
  <c r="J253" i="2"/>
  <c r="T252" i="2"/>
  <c r="S252" i="2"/>
  <c r="Q252" i="2"/>
  <c r="P252" i="2"/>
  <c r="O252" i="2"/>
  <c r="E252" i="2"/>
  <c r="K251" i="2"/>
  <c r="N251" i="2" s="1"/>
  <c r="J251" i="2"/>
  <c r="K250" i="2"/>
  <c r="N250" i="2" s="1"/>
  <c r="J250" i="2"/>
  <c r="K249" i="2"/>
  <c r="N249" i="2" s="1"/>
  <c r="J249" i="2"/>
  <c r="T248" i="2"/>
  <c r="S248" i="2"/>
  <c r="Q248" i="2"/>
  <c r="P248" i="2"/>
  <c r="O248" i="2"/>
  <c r="E248" i="2"/>
  <c r="K247" i="2"/>
  <c r="N247" i="2" s="1"/>
  <c r="J247" i="2"/>
  <c r="K246" i="2"/>
  <c r="N246" i="2" s="1"/>
  <c r="J246" i="2"/>
  <c r="K245" i="2"/>
  <c r="N245" i="2" s="1"/>
  <c r="J245" i="2"/>
  <c r="T244" i="2"/>
  <c r="S244" i="2"/>
  <c r="S257" i="2" s="1"/>
  <c r="Q244" i="2"/>
  <c r="P244" i="2"/>
  <c r="P257" i="2" s="1"/>
  <c r="O244" i="2"/>
  <c r="K243" i="2"/>
  <c r="N243" i="2" s="1"/>
  <c r="J243" i="2"/>
  <c r="K242" i="2"/>
  <c r="N242" i="2" s="1"/>
  <c r="J242" i="2"/>
  <c r="K241" i="2"/>
  <c r="N241" i="2" s="1"/>
  <c r="J241" i="2"/>
  <c r="T238" i="2"/>
  <c r="S238" i="2"/>
  <c r="Q238" i="2"/>
  <c r="P238" i="2"/>
  <c r="O238" i="2"/>
  <c r="E238" i="2"/>
  <c r="K237" i="2"/>
  <c r="N237" i="2" s="1"/>
  <c r="J237" i="2"/>
  <c r="K236" i="2"/>
  <c r="N236" i="2" s="1"/>
  <c r="J236" i="2"/>
  <c r="K235" i="2"/>
  <c r="N235" i="2" s="1"/>
  <c r="J235" i="2"/>
  <c r="T234" i="2"/>
  <c r="S234" i="2"/>
  <c r="Q234" i="2"/>
  <c r="P234" i="2"/>
  <c r="O234" i="2"/>
  <c r="E234" i="2"/>
  <c r="K233" i="2"/>
  <c r="N233" i="2" s="1"/>
  <c r="J233" i="2"/>
  <c r="K232" i="2"/>
  <c r="N232" i="2" s="1"/>
  <c r="J232" i="2"/>
  <c r="K231" i="2"/>
  <c r="N231" i="2" s="1"/>
  <c r="J231" i="2"/>
  <c r="T230" i="2"/>
  <c r="S230" i="2"/>
  <c r="Q230" i="2"/>
  <c r="P230" i="2"/>
  <c r="O230" i="2"/>
  <c r="E230" i="2"/>
  <c r="K229" i="2"/>
  <c r="N229" i="2" s="1"/>
  <c r="J229" i="2"/>
  <c r="K228" i="2"/>
  <c r="N228" i="2" s="1"/>
  <c r="J228" i="2"/>
  <c r="K227" i="2"/>
  <c r="N227" i="2" s="1"/>
  <c r="J227" i="2"/>
  <c r="T226" i="2"/>
  <c r="S226" i="2"/>
  <c r="S239" i="2" s="1"/>
  <c r="Q226" i="2"/>
  <c r="P226" i="2"/>
  <c r="P239" i="2" s="1"/>
  <c r="O226" i="2"/>
  <c r="E226" i="2"/>
  <c r="E239" i="2" s="1"/>
  <c r="K225" i="2"/>
  <c r="N225" i="2" s="1"/>
  <c r="J225" i="2"/>
  <c r="K224" i="2"/>
  <c r="N224" i="2" s="1"/>
  <c r="J224" i="2"/>
  <c r="K223" i="2"/>
  <c r="N223" i="2" s="1"/>
  <c r="J223" i="2"/>
  <c r="T220" i="2"/>
  <c r="S220" i="2"/>
  <c r="Q220" i="2"/>
  <c r="P220" i="2"/>
  <c r="O220" i="2"/>
  <c r="E220" i="2"/>
  <c r="K219" i="2"/>
  <c r="N219" i="2" s="1"/>
  <c r="J219" i="2"/>
  <c r="K218" i="2"/>
  <c r="N218" i="2" s="1"/>
  <c r="J218" i="2"/>
  <c r="K217" i="2"/>
  <c r="N217" i="2" s="1"/>
  <c r="J217" i="2"/>
  <c r="T216" i="2"/>
  <c r="S216" i="2"/>
  <c r="Q216" i="2"/>
  <c r="P216" i="2"/>
  <c r="O216" i="2"/>
  <c r="E216" i="2"/>
  <c r="K215" i="2"/>
  <c r="N215" i="2" s="1"/>
  <c r="J215" i="2"/>
  <c r="K214" i="2"/>
  <c r="N214" i="2" s="1"/>
  <c r="J214" i="2"/>
  <c r="K213" i="2"/>
  <c r="N213" i="2" s="1"/>
  <c r="J213" i="2"/>
  <c r="T212" i="2"/>
  <c r="S212" i="2"/>
  <c r="Q212" i="2"/>
  <c r="P212" i="2"/>
  <c r="O212" i="2"/>
  <c r="E212" i="2"/>
  <c r="K211" i="2"/>
  <c r="N211" i="2" s="1"/>
  <c r="J211" i="2"/>
  <c r="K210" i="2"/>
  <c r="N210" i="2" s="1"/>
  <c r="J210" i="2"/>
  <c r="K209" i="2"/>
  <c r="N209" i="2" s="1"/>
  <c r="J209" i="2"/>
  <c r="T208" i="2"/>
  <c r="T221" i="2" s="1"/>
  <c r="S208" i="2"/>
  <c r="S221" i="2" s="1"/>
  <c r="Q208" i="2"/>
  <c r="Q221" i="2" s="1"/>
  <c r="P208" i="2"/>
  <c r="P221" i="2" s="1"/>
  <c r="O208" i="2"/>
  <c r="O221" i="2" s="1"/>
  <c r="E208" i="2"/>
  <c r="E221" i="2" s="1"/>
  <c r="K207" i="2"/>
  <c r="N207" i="2" s="1"/>
  <c r="J207" i="2"/>
  <c r="K206" i="2"/>
  <c r="N206" i="2" s="1"/>
  <c r="J206" i="2"/>
  <c r="K205" i="2"/>
  <c r="N205" i="2" s="1"/>
  <c r="J205" i="2"/>
  <c r="T203" i="2"/>
  <c r="S203" i="2"/>
  <c r="Q203" i="2"/>
  <c r="P203" i="2"/>
  <c r="O203" i="2"/>
  <c r="T202" i="2"/>
  <c r="S202" i="2"/>
  <c r="Q202" i="2"/>
  <c r="P202" i="2"/>
  <c r="O202" i="2"/>
  <c r="K201" i="2"/>
  <c r="N201" i="2" s="1"/>
  <c r="J201" i="2"/>
  <c r="K200" i="2"/>
  <c r="N200" i="2" s="1"/>
  <c r="J200" i="2"/>
  <c r="K199" i="2"/>
  <c r="N199" i="2" s="1"/>
  <c r="J199" i="2"/>
  <c r="T198" i="2"/>
  <c r="S198" i="2"/>
  <c r="Q198" i="2"/>
  <c r="P198" i="2"/>
  <c r="O198" i="2"/>
  <c r="E198" i="2"/>
  <c r="K197" i="2"/>
  <c r="N197" i="2" s="1"/>
  <c r="J197" i="2"/>
  <c r="K196" i="2"/>
  <c r="N196" i="2" s="1"/>
  <c r="J196" i="2"/>
  <c r="K195" i="2"/>
  <c r="N195" i="2" s="1"/>
  <c r="J195" i="2"/>
  <c r="T194" i="2"/>
  <c r="S194" i="2"/>
  <c r="Q194" i="2"/>
  <c r="P194" i="2"/>
  <c r="O194" i="2"/>
  <c r="E194" i="2"/>
  <c r="K193" i="2"/>
  <c r="N193" i="2" s="1"/>
  <c r="J193" i="2"/>
  <c r="K192" i="2"/>
  <c r="N192" i="2" s="1"/>
  <c r="J192" i="2"/>
  <c r="K191" i="2"/>
  <c r="N191" i="2" s="1"/>
  <c r="J191" i="2"/>
  <c r="T190" i="2"/>
  <c r="S190" i="2"/>
  <c r="Q190" i="2"/>
  <c r="P190" i="2"/>
  <c r="O190" i="2"/>
  <c r="E190" i="2"/>
  <c r="K189" i="2"/>
  <c r="N189" i="2" s="1"/>
  <c r="J189" i="2"/>
  <c r="K188" i="2"/>
  <c r="N188" i="2" s="1"/>
  <c r="J188" i="2"/>
  <c r="K187" i="2"/>
  <c r="N187" i="2" s="1"/>
  <c r="J187" i="2"/>
  <c r="T184" i="2"/>
  <c r="S184" i="2"/>
  <c r="Q184" i="2"/>
  <c r="P184" i="2"/>
  <c r="O184" i="2"/>
  <c r="E184" i="2"/>
  <c r="K183" i="2"/>
  <c r="N183" i="2" s="1"/>
  <c r="J183" i="2"/>
  <c r="K182" i="2"/>
  <c r="N182" i="2" s="1"/>
  <c r="J182" i="2"/>
  <c r="K181" i="2"/>
  <c r="N181" i="2" s="1"/>
  <c r="J181" i="2"/>
  <c r="T180" i="2"/>
  <c r="S180" i="2"/>
  <c r="Q180" i="2"/>
  <c r="P180" i="2"/>
  <c r="O180" i="2"/>
  <c r="E180" i="2"/>
  <c r="K179" i="2"/>
  <c r="N179" i="2" s="1"/>
  <c r="J179" i="2"/>
  <c r="K178" i="2"/>
  <c r="N178" i="2" s="1"/>
  <c r="J178" i="2"/>
  <c r="K177" i="2"/>
  <c r="N177" i="2" s="1"/>
  <c r="J177" i="2"/>
  <c r="T176" i="2"/>
  <c r="S176" i="2"/>
  <c r="Q176" i="2"/>
  <c r="P176" i="2"/>
  <c r="O176" i="2"/>
  <c r="E176" i="2"/>
  <c r="K175" i="2"/>
  <c r="N175" i="2" s="1"/>
  <c r="J175" i="2"/>
  <c r="K174" i="2"/>
  <c r="N174" i="2" s="1"/>
  <c r="J174" i="2"/>
  <c r="K173" i="2"/>
  <c r="N173" i="2" s="1"/>
  <c r="J173" i="2"/>
  <c r="T172" i="2"/>
  <c r="T185" i="2" s="1"/>
  <c r="S172" i="2"/>
  <c r="S185" i="2" s="1"/>
  <c r="Q172" i="2"/>
  <c r="Q185" i="2" s="1"/>
  <c r="P172" i="2"/>
  <c r="P185" i="2" s="1"/>
  <c r="O172" i="2"/>
  <c r="O185" i="2" s="1"/>
  <c r="E172" i="2"/>
  <c r="E185" i="2" s="1"/>
  <c r="K171" i="2"/>
  <c r="N171" i="2" s="1"/>
  <c r="J171" i="2"/>
  <c r="K170" i="2"/>
  <c r="N170" i="2" s="1"/>
  <c r="J170" i="2"/>
  <c r="K169" i="2"/>
  <c r="N169" i="2" s="1"/>
  <c r="J169" i="2"/>
  <c r="T148" i="2"/>
  <c r="S148" i="2"/>
  <c r="Q148" i="2"/>
  <c r="P148" i="2"/>
  <c r="O148" i="2"/>
  <c r="I148" i="2"/>
  <c r="E148" i="2"/>
  <c r="K147" i="2"/>
  <c r="K146" i="2"/>
  <c r="K145" i="2"/>
  <c r="J148" i="2"/>
  <c r="T144" i="2"/>
  <c r="S144" i="2"/>
  <c r="Q144" i="2"/>
  <c r="P144" i="2"/>
  <c r="O144" i="2"/>
  <c r="I144" i="2"/>
  <c r="H144" i="2"/>
  <c r="E144" i="2"/>
  <c r="K143" i="2"/>
  <c r="K142" i="2"/>
  <c r="K141" i="2"/>
  <c r="J144" i="2"/>
  <c r="T140" i="2"/>
  <c r="S140" i="2"/>
  <c r="Q140" i="2"/>
  <c r="P140" i="2"/>
  <c r="O140" i="2"/>
  <c r="I140" i="2"/>
  <c r="H140" i="2"/>
  <c r="E140" i="2"/>
  <c r="K139" i="2"/>
  <c r="K138" i="2"/>
  <c r="K137" i="2"/>
  <c r="J140" i="2"/>
  <c r="T136" i="2"/>
  <c r="S136" i="2"/>
  <c r="Q136" i="2"/>
  <c r="Q149" i="2" s="1"/>
  <c r="P136" i="2"/>
  <c r="O136" i="2"/>
  <c r="I136" i="2"/>
  <c r="H136" i="2"/>
  <c r="H149" i="2" s="1"/>
  <c r="E136" i="2"/>
  <c r="T130" i="2"/>
  <c r="S130" i="2"/>
  <c r="Q130" i="2"/>
  <c r="P130" i="2"/>
  <c r="O130" i="2"/>
  <c r="E130" i="2"/>
  <c r="K129" i="2"/>
  <c r="J129" i="2"/>
  <c r="M129" i="2" s="1"/>
  <c r="K128" i="2"/>
  <c r="J128" i="2"/>
  <c r="M128" i="2" s="1"/>
  <c r="K127" i="2"/>
  <c r="N127" i="2" s="1"/>
  <c r="J127" i="2"/>
  <c r="T126" i="2"/>
  <c r="S126" i="2"/>
  <c r="Q126" i="2"/>
  <c r="P126" i="2"/>
  <c r="O126" i="2"/>
  <c r="E126" i="2"/>
  <c r="K125" i="2"/>
  <c r="J125" i="2"/>
  <c r="M125" i="2" s="1"/>
  <c r="K124" i="2"/>
  <c r="J124" i="2"/>
  <c r="M124" i="2" s="1"/>
  <c r="K123" i="2"/>
  <c r="N123" i="2" s="1"/>
  <c r="J123" i="2"/>
  <c r="T122" i="2"/>
  <c r="S122" i="2"/>
  <c r="Q122" i="2"/>
  <c r="P122" i="2"/>
  <c r="O122" i="2"/>
  <c r="E122" i="2"/>
  <c r="K121" i="2"/>
  <c r="N121" i="2" s="1"/>
  <c r="J121" i="2"/>
  <c r="K120" i="2"/>
  <c r="N120" i="2" s="1"/>
  <c r="J120" i="2"/>
  <c r="K119" i="2"/>
  <c r="T118" i="2"/>
  <c r="S118" i="2"/>
  <c r="Q118" i="2"/>
  <c r="P118" i="2"/>
  <c r="O118" i="2"/>
  <c r="E118" i="2"/>
  <c r="K117" i="2"/>
  <c r="J117" i="2"/>
  <c r="M117" i="2" s="1"/>
  <c r="K116" i="2"/>
  <c r="J116" i="2"/>
  <c r="M116" i="2" s="1"/>
  <c r="K115" i="2"/>
  <c r="N115" i="2" s="1"/>
  <c r="J115" i="2"/>
  <c r="T112" i="2"/>
  <c r="S112" i="2"/>
  <c r="Q112" i="2"/>
  <c r="P112" i="2"/>
  <c r="O112" i="2"/>
  <c r="I112" i="2"/>
  <c r="H112" i="2"/>
  <c r="E112" i="2"/>
  <c r="K111" i="2"/>
  <c r="J111" i="2"/>
  <c r="M111" i="2" s="1"/>
  <c r="K110" i="2"/>
  <c r="J110" i="2"/>
  <c r="M110" i="2" s="1"/>
  <c r="K109" i="2"/>
  <c r="N109" i="2" s="1"/>
  <c r="J109" i="2"/>
  <c r="T108" i="2"/>
  <c r="S108" i="2"/>
  <c r="Q108" i="2"/>
  <c r="P108" i="2"/>
  <c r="O108" i="2"/>
  <c r="I108" i="2"/>
  <c r="H108" i="2"/>
  <c r="E108" i="2"/>
  <c r="K107" i="2"/>
  <c r="J107" i="2"/>
  <c r="M107" i="2" s="1"/>
  <c r="K106" i="2"/>
  <c r="J106" i="2"/>
  <c r="M106" i="2" s="1"/>
  <c r="K105" i="2"/>
  <c r="N105" i="2" s="1"/>
  <c r="J105" i="2"/>
  <c r="T104" i="2"/>
  <c r="S104" i="2"/>
  <c r="Q104" i="2"/>
  <c r="P104" i="2"/>
  <c r="O104" i="2"/>
  <c r="I104" i="2"/>
  <c r="H104" i="2"/>
  <c r="E104" i="2"/>
  <c r="K103" i="2"/>
  <c r="J103" i="2"/>
  <c r="M103" i="2" s="1"/>
  <c r="K102" i="2"/>
  <c r="J102" i="2"/>
  <c r="M102" i="2" s="1"/>
  <c r="K101" i="2"/>
  <c r="N101" i="2" s="1"/>
  <c r="J101" i="2"/>
  <c r="T100" i="2"/>
  <c r="S100" i="2"/>
  <c r="Q100" i="2"/>
  <c r="P100" i="2"/>
  <c r="O100" i="2"/>
  <c r="I100" i="2"/>
  <c r="H100" i="2"/>
  <c r="E100" i="2"/>
  <c r="K99" i="2"/>
  <c r="J99" i="2"/>
  <c r="M99" i="2" s="1"/>
  <c r="K98" i="2"/>
  <c r="J98" i="2"/>
  <c r="M98" i="2" s="1"/>
  <c r="K97" i="2"/>
  <c r="N97" i="2" s="1"/>
  <c r="J97" i="2"/>
  <c r="T94" i="2"/>
  <c r="S94" i="2"/>
  <c r="Q94" i="2"/>
  <c r="P94" i="2"/>
  <c r="O94" i="2"/>
  <c r="I94" i="2"/>
  <c r="H94" i="2"/>
  <c r="E94" i="2"/>
  <c r="K93" i="2"/>
  <c r="J93" i="2"/>
  <c r="M93" i="2" s="1"/>
  <c r="K92" i="2"/>
  <c r="J92" i="2"/>
  <c r="M92" i="2" s="1"/>
  <c r="K91" i="2"/>
  <c r="N91" i="2" s="1"/>
  <c r="J91" i="2"/>
  <c r="T90" i="2"/>
  <c r="S90" i="2"/>
  <c r="Q90" i="2"/>
  <c r="P90" i="2"/>
  <c r="O90" i="2"/>
  <c r="I90" i="2"/>
  <c r="H90" i="2"/>
  <c r="E90" i="2"/>
  <c r="K89" i="2"/>
  <c r="J89" i="2"/>
  <c r="M89" i="2" s="1"/>
  <c r="K88" i="2"/>
  <c r="J88" i="2"/>
  <c r="M88" i="2" s="1"/>
  <c r="K87" i="2"/>
  <c r="N87" i="2" s="1"/>
  <c r="J87" i="2"/>
  <c r="T86" i="2"/>
  <c r="S86" i="2"/>
  <c r="Q86" i="2"/>
  <c r="P86" i="2"/>
  <c r="O86" i="2"/>
  <c r="I86" i="2"/>
  <c r="H86" i="2"/>
  <c r="E86" i="2"/>
  <c r="K85" i="2"/>
  <c r="J85" i="2"/>
  <c r="M85" i="2" s="1"/>
  <c r="K84" i="2"/>
  <c r="J84" i="2"/>
  <c r="M84" i="2" s="1"/>
  <c r="K83" i="2"/>
  <c r="N83" i="2" s="1"/>
  <c r="J83" i="2"/>
  <c r="T82" i="2"/>
  <c r="S82" i="2"/>
  <c r="Q82" i="2"/>
  <c r="P82" i="2"/>
  <c r="O82" i="2"/>
  <c r="I82" i="2"/>
  <c r="H82" i="2"/>
  <c r="E82" i="2"/>
  <c r="K81" i="2"/>
  <c r="J81" i="2"/>
  <c r="M81" i="2" s="1"/>
  <c r="K80" i="2"/>
  <c r="J80" i="2"/>
  <c r="M80" i="2" s="1"/>
  <c r="K79" i="2"/>
  <c r="N79" i="2" s="1"/>
  <c r="J79" i="2"/>
  <c r="T76" i="2"/>
  <c r="S76" i="2"/>
  <c r="Q76" i="2"/>
  <c r="P76" i="2"/>
  <c r="O76" i="2"/>
  <c r="E76" i="2"/>
  <c r="K75" i="2"/>
  <c r="J75" i="2"/>
  <c r="M75" i="2" s="1"/>
  <c r="K74" i="2"/>
  <c r="J74" i="2"/>
  <c r="M74" i="2" s="1"/>
  <c r="K73" i="2"/>
  <c r="N73" i="2" s="1"/>
  <c r="J73" i="2"/>
  <c r="T72" i="2"/>
  <c r="S72" i="2"/>
  <c r="Q72" i="2"/>
  <c r="P72" i="2"/>
  <c r="O72" i="2"/>
  <c r="E72" i="2"/>
  <c r="K71" i="2"/>
  <c r="J71" i="2"/>
  <c r="M71" i="2" s="1"/>
  <c r="K70" i="2"/>
  <c r="J70" i="2"/>
  <c r="M70" i="2" s="1"/>
  <c r="K69" i="2"/>
  <c r="N69" i="2" s="1"/>
  <c r="J69" i="2"/>
  <c r="T68" i="2"/>
  <c r="S68" i="2"/>
  <c r="Q68" i="2"/>
  <c r="P68" i="2"/>
  <c r="O68" i="2"/>
  <c r="E68" i="2"/>
  <c r="K67" i="2"/>
  <c r="J67" i="2"/>
  <c r="M67" i="2" s="1"/>
  <c r="K66" i="2"/>
  <c r="J66" i="2"/>
  <c r="M66" i="2" s="1"/>
  <c r="K65" i="2"/>
  <c r="N65" i="2" s="1"/>
  <c r="J65" i="2"/>
  <c r="T64" i="2"/>
  <c r="T77" i="2" s="1"/>
  <c r="S64" i="2"/>
  <c r="S77" i="2" s="1"/>
  <c r="Q64" i="2"/>
  <c r="Q77" i="2" s="1"/>
  <c r="P64" i="2"/>
  <c r="P77" i="2" s="1"/>
  <c r="O64" i="2"/>
  <c r="O77" i="2" s="1"/>
  <c r="E64" i="2"/>
  <c r="E77" i="2" s="1"/>
  <c r="K63" i="2"/>
  <c r="J63" i="2"/>
  <c r="M63" i="2" s="1"/>
  <c r="K62" i="2"/>
  <c r="J62" i="2"/>
  <c r="M62" i="2" s="1"/>
  <c r="K61" i="2"/>
  <c r="N61" i="2" s="1"/>
  <c r="J61" i="2"/>
  <c r="T58" i="2"/>
  <c r="S58" i="2"/>
  <c r="Q58" i="2"/>
  <c r="P58" i="2"/>
  <c r="O58" i="2"/>
  <c r="I58" i="2"/>
  <c r="H58" i="2"/>
  <c r="E58" i="2"/>
  <c r="K57" i="2"/>
  <c r="N57" i="2" s="1"/>
  <c r="K56" i="2"/>
  <c r="N56" i="2" s="1"/>
  <c r="K55" i="2"/>
  <c r="N55" i="2" s="1"/>
  <c r="T54" i="2"/>
  <c r="S54" i="2"/>
  <c r="Q54" i="2"/>
  <c r="P54" i="2"/>
  <c r="O54" i="2"/>
  <c r="I54" i="2"/>
  <c r="H54" i="2"/>
  <c r="E54" i="2"/>
  <c r="K53" i="2"/>
  <c r="N53" i="2" s="1"/>
  <c r="K52" i="2"/>
  <c r="N52" i="2" s="1"/>
  <c r="K51" i="2"/>
  <c r="N51" i="2" s="1"/>
  <c r="T50" i="2"/>
  <c r="S50" i="2"/>
  <c r="Q50" i="2"/>
  <c r="P50" i="2"/>
  <c r="O50" i="2"/>
  <c r="I50" i="2"/>
  <c r="H50" i="2"/>
  <c r="E50" i="2"/>
  <c r="K49" i="2"/>
  <c r="N49" i="2" s="1"/>
  <c r="K48" i="2"/>
  <c r="N48" i="2" s="1"/>
  <c r="K47" i="2"/>
  <c r="N47" i="2" s="1"/>
  <c r="T46" i="2"/>
  <c r="S46" i="2"/>
  <c r="Q46" i="2"/>
  <c r="P46" i="2"/>
  <c r="O46" i="2"/>
  <c r="I46" i="2"/>
  <c r="H46" i="2"/>
  <c r="E46" i="2"/>
  <c r="K45" i="2"/>
  <c r="K44" i="2"/>
  <c r="K43" i="2"/>
  <c r="N43" i="2" s="1"/>
  <c r="T40" i="2"/>
  <c r="S40" i="2"/>
  <c r="Q40" i="2"/>
  <c r="P40" i="2"/>
  <c r="O40" i="2"/>
  <c r="I40" i="2"/>
  <c r="H40" i="2"/>
  <c r="E40" i="2"/>
  <c r="K39" i="2"/>
  <c r="J39" i="2"/>
  <c r="M39" i="2" s="1"/>
  <c r="K38" i="2"/>
  <c r="J38" i="2"/>
  <c r="M38" i="2" s="1"/>
  <c r="K37" i="2"/>
  <c r="N37" i="2" s="1"/>
  <c r="J37" i="2"/>
  <c r="T36" i="2"/>
  <c r="S36" i="2"/>
  <c r="Q36" i="2"/>
  <c r="P36" i="2"/>
  <c r="O36" i="2"/>
  <c r="I36" i="2"/>
  <c r="H36" i="2"/>
  <c r="E36" i="2"/>
  <c r="K35" i="2"/>
  <c r="J35" i="2"/>
  <c r="M35" i="2" s="1"/>
  <c r="K34" i="2"/>
  <c r="J34" i="2"/>
  <c r="M34" i="2" s="1"/>
  <c r="K33" i="2"/>
  <c r="N33" i="2" s="1"/>
  <c r="J33" i="2"/>
  <c r="T32" i="2"/>
  <c r="S32" i="2"/>
  <c r="Q32" i="2"/>
  <c r="P32" i="2"/>
  <c r="O32" i="2"/>
  <c r="I32" i="2"/>
  <c r="H32" i="2"/>
  <c r="E32" i="2"/>
  <c r="K31" i="2"/>
  <c r="J31" i="2"/>
  <c r="M31" i="2" s="1"/>
  <c r="K30" i="2"/>
  <c r="J30" i="2"/>
  <c r="M30" i="2" s="1"/>
  <c r="K29" i="2"/>
  <c r="N29" i="2" s="1"/>
  <c r="J29" i="2"/>
  <c r="T28" i="2"/>
  <c r="S28" i="2"/>
  <c r="Q28" i="2"/>
  <c r="P28" i="2"/>
  <c r="O28" i="2"/>
  <c r="I28" i="2"/>
  <c r="H28" i="2"/>
  <c r="E28" i="2"/>
  <c r="K27" i="2"/>
  <c r="J27" i="2"/>
  <c r="M27" i="2" s="1"/>
  <c r="K26" i="2"/>
  <c r="J26" i="2"/>
  <c r="M26" i="2" s="1"/>
  <c r="K25" i="2"/>
  <c r="N25" i="2" s="1"/>
  <c r="J25" i="2"/>
  <c r="T22" i="2"/>
  <c r="S22" i="2"/>
  <c r="Q22" i="2"/>
  <c r="P22" i="2"/>
  <c r="O22" i="2"/>
  <c r="I22" i="2"/>
  <c r="H22" i="2"/>
  <c r="E22" i="2"/>
  <c r="K21" i="2"/>
  <c r="N21" i="2" s="1"/>
  <c r="J21" i="2"/>
  <c r="K20" i="2"/>
  <c r="N20" i="2" s="1"/>
  <c r="J20" i="2"/>
  <c r="K19" i="2"/>
  <c r="N19" i="2" s="1"/>
  <c r="J19" i="2"/>
  <c r="T18" i="2"/>
  <c r="S18" i="2"/>
  <c r="Q18" i="2"/>
  <c r="P18" i="2"/>
  <c r="O18" i="2"/>
  <c r="I18" i="2"/>
  <c r="H18" i="2"/>
  <c r="E18" i="2"/>
  <c r="K17" i="2"/>
  <c r="N17" i="2" s="1"/>
  <c r="J17" i="2"/>
  <c r="K16" i="2"/>
  <c r="N16" i="2" s="1"/>
  <c r="J16" i="2"/>
  <c r="K15" i="2"/>
  <c r="N15" i="2" s="1"/>
  <c r="J15" i="2"/>
  <c r="T14" i="2"/>
  <c r="S14" i="2"/>
  <c r="Q14" i="2"/>
  <c r="P14" i="2"/>
  <c r="O14" i="2"/>
  <c r="I14" i="2"/>
  <c r="H14" i="2"/>
  <c r="E14" i="2"/>
  <c r="K13" i="2"/>
  <c r="N13" i="2" s="1"/>
  <c r="J13" i="2"/>
  <c r="K12" i="2"/>
  <c r="N12" i="2" s="1"/>
  <c r="J12" i="2"/>
  <c r="K11" i="2"/>
  <c r="N11" i="2" s="1"/>
  <c r="J11" i="2"/>
  <c r="T10" i="2"/>
  <c r="S10" i="2"/>
  <c r="Q10" i="2"/>
  <c r="P10" i="2"/>
  <c r="O10" i="2"/>
  <c r="I10" i="2"/>
  <c r="H10" i="2"/>
  <c r="E10" i="2"/>
  <c r="K9" i="2"/>
  <c r="N9" i="2" s="1"/>
  <c r="J9" i="2"/>
  <c r="K8" i="2"/>
  <c r="N8" i="2" s="1"/>
  <c r="J8" i="2"/>
  <c r="K7" i="2"/>
  <c r="N7" i="2" s="1"/>
  <c r="J7" i="2"/>
  <c r="H148" i="5"/>
  <c r="I148" i="5"/>
  <c r="H144" i="5"/>
  <c r="I144" i="5"/>
  <c r="H140" i="5"/>
  <c r="I140" i="5"/>
  <c r="H136" i="5"/>
  <c r="I136" i="5"/>
  <c r="I130" i="5"/>
  <c r="H126" i="5"/>
  <c r="I126" i="5"/>
  <c r="H122" i="5"/>
  <c r="I122" i="5"/>
  <c r="H112" i="5"/>
  <c r="I112" i="5"/>
  <c r="H108" i="5"/>
  <c r="I108" i="5"/>
  <c r="H104" i="5"/>
  <c r="I104" i="5"/>
  <c r="H100" i="5"/>
  <c r="I100" i="5"/>
  <c r="H94" i="5"/>
  <c r="I94" i="5"/>
  <c r="H90" i="5"/>
  <c r="I90" i="5"/>
  <c r="H86" i="5"/>
  <c r="I86" i="5"/>
  <c r="H82" i="5"/>
  <c r="I82" i="5"/>
  <c r="H58" i="5"/>
  <c r="I58" i="5"/>
  <c r="H54" i="5"/>
  <c r="I54" i="5"/>
  <c r="H50" i="5"/>
  <c r="I50" i="5"/>
  <c r="H46" i="5"/>
  <c r="I46" i="5"/>
  <c r="H40" i="5"/>
  <c r="I40" i="5"/>
  <c r="H36" i="5"/>
  <c r="I36" i="5"/>
  <c r="H32" i="5"/>
  <c r="I32" i="5"/>
  <c r="H28" i="5"/>
  <c r="I28" i="5"/>
  <c r="H22" i="5"/>
  <c r="I22" i="5"/>
  <c r="H18" i="5"/>
  <c r="I18" i="5"/>
  <c r="H14" i="5"/>
  <c r="I14" i="5"/>
  <c r="H10" i="5"/>
  <c r="I10" i="5"/>
  <c r="K8" i="5"/>
  <c r="N8" i="5" s="1"/>
  <c r="K9" i="5"/>
  <c r="N9" i="5" s="1"/>
  <c r="K11" i="5"/>
  <c r="N11" i="5" s="1"/>
  <c r="J120" i="5"/>
  <c r="J121" i="5"/>
  <c r="K120" i="5"/>
  <c r="N120" i="5" s="1"/>
  <c r="K121" i="5"/>
  <c r="N121" i="5" s="1"/>
  <c r="K12" i="5"/>
  <c r="N12" i="5" s="1"/>
  <c r="K13" i="5"/>
  <c r="N13" i="5" s="1"/>
  <c r="K15" i="5"/>
  <c r="N15" i="5" s="1"/>
  <c r="K17" i="5"/>
  <c r="N17" i="5" s="1"/>
  <c r="K16" i="5"/>
  <c r="N16" i="5" s="1"/>
  <c r="K19" i="5"/>
  <c r="N19" i="5" s="1"/>
  <c r="K20" i="5"/>
  <c r="N20" i="5" s="1"/>
  <c r="K21" i="5"/>
  <c r="N21" i="5" s="1"/>
  <c r="K236" i="5"/>
  <c r="N236" i="5" s="1"/>
  <c r="K237" i="5"/>
  <c r="N237" i="5" s="1"/>
  <c r="K235" i="5"/>
  <c r="N235" i="5" s="1"/>
  <c r="K232" i="5"/>
  <c r="N232" i="5" s="1"/>
  <c r="K233" i="5"/>
  <c r="N233" i="5" s="1"/>
  <c r="K231" i="5"/>
  <c r="N231" i="5" s="1"/>
  <c r="K228" i="5"/>
  <c r="N228" i="5" s="1"/>
  <c r="K229" i="5"/>
  <c r="N229" i="5" s="1"/>
  <c r="K227" i="5"/>
  <c r="N227" i="5" s="1"/>
  <c r="K224" i="5"/>
  <c r="N224" i="5" s="1"/>
  <c r="K225" i="5"/>
  <c r="N225" i="5" s="1"/>
  <c r="K223" i="5"/>
  <c r="N223" i="5" s="1"/>
  <c r="K218" i="5"/>
  <c r="N218" i="5" s="1"/>
  <c r="K219" i="5"/>
  <c r="N219" i="5" s="1"/>
  <c r="K217" i="5"/>
  <c r="N217" i="5" s="1"/>
  <c r="K214" i="5"/>
  <c r="N214" i="5" s="1"/>
  <c r="K215" i="5"/>
  <c r="N215" i="5" s="1"/>
  <c r="K213" i="5"/>
  <c r="N213" i="5" s="1"/>
  <c r="K210" i="5"/>
  <c r="N210" i="5" s="1"/>
  <c r="K211" i="5"/>
  <c r="N211" i="5" s="1"/>
  <c r="K209" i="5"/>
  <c r="N209" i="5" s="1"/>
  <c r="K206" i="5"/>
  <c r="N206" i="5" s="1"/>
  <c r="K207" i="5"/>
  <c r="N207" i="5" s="1"/>
  <c r="K205" i="5"/>
  <c r="N205" i="5" s="1"/>
  <c r="K200" i="5"/>
  <c r="N200" i="5" s="1"/>
  <c r="K201" i="5"/>
  <c r="N201" i="5" s="1"/>
  <c r="K199" i="5"/>
  <c r="N199" i="5" s="1"/>
  <c r="K196" i="5"/>
  <c r="N196" i="5" s="1"/>
  <c r="K197" i="5"/>
  <c r="N197" i="5" s="1"/>
  <c r="K195" i="5"/>
  <c r="N195" i="5" s="1"/>
  <c r="K192" i="5"/>
  <c r="N192" i="5" s="1"/>
  <c r="K193" i="5"/>
  <c r="N193" i="5" s="1"/>
  <c r="K191" i="5"/>
  <c r="N191" i="5" s="1"/>
  <c r="J188" i="5"/>
  <c r="J189" i="5"/>
  <c r="K188" i="5"/>
  <c r="N188" i="5" s="1"/>
  <c r="K189" i="5"/>
  <c r="N189" i="5" s="1"/>
  <c r="K187" i="5"/>
  <c r="N187" i="5" s="1"/>
  <c r="K182" i="5"/>
  <c r="N182" i="5" s="1"/>
  <c r="K183" i="5"/>
  <c r="N183" i="5" s="1"/>
  <c r="K181" i="5"/>
  <c r="N181" i="5" s="1"/>
  <c r="K178" i="5"/>
  <c r="N178" i="5" s="1"/>
  <c r="K179" i="5"/>
  <c r="N179" i="5" s="1"/>
  <c r="K177" i="5"/>
  <c r="N177" i="5" s="1"/>
  <c r="K174" i="5"/>
  <c r="N174" i="5" s="1"/>
  <c r="K175" i="5"/>
  <c r="N175" i="5" s="1"/>
  <c r="K173" i="5"/>
  <c r="N173" i="5" s="1"/>
  <c r="K170" i="5"/>
  <c r="N170" i="5" s="1"/>
  <c r="K171" i="5"/>
  <c r="N171" i="5" s="1"/>
  <c r="K169" i="5"/>
  <c r="N169" i="5" s="1"/>
  <c r="K164" i="5"/>
  <c r="N164" i="5" s="1"/>
  <c r="K165" i="5"/>
  <c r="N165" i="5" s="1"/>
  <c r="K163" i="5"/>
  <c r="N163" i="5" s="1"/>
  <c r="K160" i="5"/>
  <c r="N160" i="5" s="1"/>
  <c r="K161" i="5"/>
  <c r="N161" i="5" s="1"/>
  <c r="K159" i="5"/>
  <c r="N159" i="5" s="1"/>
  <c r="K156" i="5"/>
  <c r="N156" i="5" s="1"/>
  <c r="K157" i="5"/>
  <c r="N157" i="5" s="1"/>
  <c r="K155" i="5"/>
  <c r="N155" i="5" s="1"/>
  <c r="K152" i="5"/>
  <c r="N152" i="5" s="1"/>
  <c r="K153" i="5"/>
  <c r="N153" i="5" s="1"/>
  <c r="K151" i="5"/>
  <c r="N151" i="5" s="1"/>
  <c r="K146" i="5"/>
  <c r="N146" i="5" s="1"/>
  <c r="K147" i="5"/>
  <c r="N147" i="5" s="1"/>
  <c r="K145" i="5"/>
  <c r="N145" i="5" s="1"/>
  <c r="K142" i="5"/>
  <c r="N142" i="5" s="1"/>
  <c r="K143" i="5"/>
  <c r="N143" i="5" s="1"/>
  <c r="K141" i="5"/>
  <c r="N141" i="5" s="1"/>
  <c r="K138" i="5"/>
  <c r="N138" i="5" s="1"/>
  <c r="K139" i="5"/>
  <c r="N139" i="5" s="1"/>
  <c r="K137" i="5"/>
  <c r="N137" i="5" s="1"/>
  <c r="K134" i="5"/>
  <c r="N134" i="5" s="1"/>
  <c r="K135" i="5"/>
  <c r="N135" i="5" s="1"/>
  <c r="K133" i="5"/>
  <c r="N133" i="5" s="1"/>
  <c r="K128" i="5"/>
  <c r="N128" i="5" s="1"/>
  <c r="K129" i="5"/>
  <c r="N129" i="5" s="1"/>
  <c r="K127" i="5"/>
  <c r="N127" i="5" s="1"/>
  <c r="K124" i="5"/>
  <c r="N124" i="5" s="1"/>
  <c r="K125" i="5"/>
  <c r="N125" i="5" s="1"/>
  <c r="K123" i="5"/>
  <c r="N123" i="5" s="1"/>
  <c r="K119" i="5"/>
  <c r="N119" i="5" s="1"/>
  <c r="K116" i="5"/>
  <c r="N116" i="5" s="1"/>
  <c r="K117" i="5"/>
  <c r="N117" i="5" s="1"/>
  <c r="K115" i="5"/>
  <c r="N115" i="5" s="1"/>
  <c r="K110" i="5"/>
  <c r="N110" i="5" s="1"/>
  <c r="K111" i="5"/>
  <c r="N111" i="5" s="1"/>
  <c r="K109" i="5"/>
  <c r="N109" i="5" s="1"/>
  <c r="K106" i="5"/>
  <c r="N106" i="5" s="1"/>
  <c r="K107" i="5"/>
  <c r="N107" i="5" s="1"/>
  <c r="K105" i="5"/>
  <c r="N105" i="5" s="1"/>
  <c r="K102" i="5"/>
  <c r="N102" i="5" s="1"/>
  <c r="K103" i="5"/>
  <c r="N103" i="5" s="1"/>
  <c r="K101" i="5"/>
  <c r="N101" i="5" s="1"/>
  <c r="K98" i="5"/>
  <c r="N98" i="5" s="1"/>
  <c r="K99" i="5"/>
  <c r="N99" i="5" s="1"/>
  <c r="K97" i="5"/>
  <c r="N97" i="5" s="1"/>
  <c r="K92" i="5"/>
  <c r="N92" i="5" s="1"/>
  <c r="K93" i="5"/>
  <c r="N93" i="5" s="1"/>
  <c r="K91" i="5"/>
  <c r="N91" i="5" s="1"/>
  <c r="K88" i="5"/>
  <c r="N88" i="5" s="1"/>
  <c r="K89" i="5"/>
  <c r="N89" i="5" s="1"/>
  <c r="K87" i="5"/>
  <c r="N87" i="5" s="1"/>
  <c r="K84" i="5"/>
  <c r="N84" i="5" s="1"/>
  <c r="K85" i="5"/>
  <c r="N85" i="5" s="1"/>
  <c r="K83" i="5"/>
  <c r="N83" i="5" s="1"/>
  <c r="K80" i="5"/>
  <c r="N80" i="5" s="1"/>
  <c r="K81" i="5"/>
  <c r="N81" i="5" s="1"/>
  <c r="K79" i="5"/>
  <c r="N79" i="5" s="1"/>
  <c r="K74" i="5"/>
  <c r="N74" i="5" s="1"/>
  <c r="K75" i="5"/>
  <c r="N75" i="5" s="1"/>
  <c r="K73" i="5"/>
  <c r="N73" i="5" s="1"/>
  <c r="K70" i="5"/>
  <c r="N70" i="5" s="1"/>
  <c r="K71" i="5"/>
  <c r="N71" i="5" s="1"/>
  <c r="K69" i="5"/>
  <c r="N69" i="5" s="1"/>
  <c r="K66" i="5"/>
  <c r="N66" i="5" s="1"/>
  <c r="K67" i="5"/>
  <c r="N67" i="5" s="1"/>
  <c r="K65" i="5"/>
  <c r="N65" i="5" s="1"/>
  <c r="K62" i="5"/>
  <c r="N62" i="5" s="1"/>
  <c r="K63" i="5"/>
  <c r="N63" i="5" s="1"/>
  <c r="K61" i="5"/>
  <c r="N61" i="5" s="1"/>
  <c r="K56" i="5"/>
  <c r="N56" i="5" s="1"/>
  <c r="K57" i="5"/>
  <c r="N57" i="5" s="1"/>
  <c r="K55" i="5"/>
  <c r="N55" i="5" s="1"/>
  <c r="K52" i="5"/>
  <c r="N52" i="5" s="1"/>
  <c r="K53" i="5"/>
  <c r="N53" i="5" s="1"/>
  <c r="K51" i="5"/>
  <c r="N51" i="5" s="1"/>
  <c r="K48" i="5"/>
  <c r="N48" i="5" s="1"/>
  <c r="K49" i="5"/>
  <c r="N49" i="5" s="1"/>
  <c r="K47" i="5"/>
  <c r="N47" i="5" s="1"/>
  <c r="K44" i="5"/>
  <c r="N44" i="5" s="1"/>
  <c r="K45" i="5"/>
  <c r="N45" i="5" s="1"/>
  <c r="K43" i="5"/>
  <c r="N43" i="5" s="1"/>
  <c r="K38" i="5"/>
  <c r="N38" i="5" s="1"/>
  <c r="K39" i="5"/>
  <c r="N39" i="5" s="1"/>
  <c r="K37" i="5"/>
  <c r="N37" i="5" s="1"/>
  <c r="K34" i="5"/>
  <c r="N34" i="5" s="1"/>
  <c r="K35" i="5"/>
  <c r="N35" i="5" s="1"/>
  <c r="K33" i="5"/>
  <c r="N33" i="5" s="1"/>
  <c r="K30" i="5"/>
  <c r="N30" i="5" s="1"/>
  <c r="K31" i="5"/>
  <c r="N31" i="5" s="1"/>
  <c r="K29" i="5"/>
  <c r="N29" i="5" s="1"/>
  <c r="K26" i="5"/>
  <c r="N26" i="5" s="1"/>
  <c r="K27" i="5"/>
  <c r="N27" i="5" s="1"/>
  <c r="K25" i="5"/>
  <c r="N25" i="5" s="1"/>
  <c r="T238" i="5"/>
  <c r="S238" i="5"/>
  <c r="Q238" i="5"/>
  <c r="P238" i="5"/>
  <c r="O238" i="5"/>
  <c r="E238" i="5"/>
  <c r="J237" i="5"/>
  <c r="J236" i="5"/>
  <c r="J235" i="5"/>
  <c r="T234" i="5"/>
  <c r="S234" i="5"/>
  <c r="Q234" i="5"/>
  <c r="P234" i="5"/>
  <c r="O234" i="5"/>
  <c r="E234" i="5"/>
  <c r="J233" i="5"/>
  <c r="J232" i="5"/>
  <c r="J231" i="5"/>
  <c r="T230" i="5"/>
  <c r="S230" i="5"/>
  <c r="Q230" i="5"/>
  <c r="P230" i="5"/>
  <c r="O230" i="5"/>
  <c r="E230" i="5"/>
  <c r="J229" i="5"/>
  <c r="J228" i="5"/>
  <c r="J227" i="5"/>
  <c r="T226" i="5"/>
  <c r="S226" i="5"/>
  <c r="Q226" i="5"/>
  <c r="P226" i="5"/>
  <c r="O226" i="5"/>
  <c r="E226" i="5"/>
  <c r="J225" i="5"/>
  <c r="J224" i="5"/>
  <c r="J223" i="5"/>
  <c r="H238" i="16"/>
  <c r="I238" i="16"/>
  <c r="H234" i="16"/>
  <c r="I234" i="16"/>
  <c r="H230" i="16"/>
  <c r="I230" i="16"/>
  <c r="H226" i="16"/>
  <c r="I226" i="16"/>
  <c r="H220" i="16"/>
  <c r="I220" i="16"/>
  <c r="H216" i="16"/>
  <c r="I216" i="16"/>
  <c r="H212" i="16"/>
  <c r="I212" i="16"/>
  <c r="H208" i="16"/>
  <c r="I208" i="16"/>
  <c r="H202" i="16"/>
  <c r="I202" i="16"/>
  <c r="H198" i="16"/>
  <c r="I198" i="16"/>
  <c r="H194" i="16"/>
  <c r="I194" i="16"/>
  <c r="H190" i="16"/>
  <c r="I190" i="16"/>
  <c r="H184" i="16"/>
  <c r="I184" i="16"/>
  <c r="H180" i="16"/>
  <c r="I180" i="16"/>
  <c r="H176" i="16"/>
  <c r="I176" i="16"/>
  <c r="H172" i="16"/>
  <c r="I172" i="16"/>
  <c r="H166" i="16"/>
  <c r="I166" i="16"/>
  <c r="H162" i="16"/>
  <c r="I162" i="16"/>
  <c r="H158" i="16"/>
  <c r="I158" i="16"/>
  <c r="H154" i="16"/>
  <c r="I154" i="16"/>
  <c r="H148" i="16"/>
  <c r="I148" i="16"/>
  <c r="H144" i="16"/>
  <c r="I144" i="16"/>
  <c r="H140" i="16"/>
  <c r="I140" i="16"/>
  <c r="H136" i="16"/>
  <c r="I136" i="16"/>
  <c r="H40" i="16"/>
  <c r="I40" i="16"/>
  <c r="H36" i="16"/>
  <c r="I36" i="16"/>
  <c r="H32" i="16"/>
  <c r="I32" i="16"/>
  <c r="H28" i="16"/>
  <c r="I28" i="16"/>
  <c r="H22" i="16"/>
  <c r="I22" i="16"/>
  <c r="H18" i="16"/>
  <c r="I18" i="16"/>
  <c r="H14" i="16"/>
  <c r="I14" i="16"/>
  <c r="I10" i="16"/>
  <c r="H10" i="16"/>
  <c r="T238" i="16"/>
  <c r="S238" i="16"/>
  <c r="Q238" i="16"/>
  <c r="P238" i="16"/>
  <c r="O238" i="16"/>
  <c r="E238" i="16"/>
  <c r="K237" i="16"/>
  <c r="N237" i="16" s="1"/>
  <c r="J237" i="16"/>
  <c r="K236" i="16"/>
  <c r="N236" i="16" s="1"/>
  <c r="J236" i="16"/>
  <c r="K235" i="16"/>
  <c r="J235" i="16"/>
  <c r="T234" i="16"/>
  <c r="S234" i="16"/>
  <c r="Q234" i="16"/>
  <c r="P234" i="16"/>
  <c r="O234" i="16"/>
  <c r="E234" i="16"/>
  <c r="K233" i="16"/>
  <c r="N233" i="16" s="1"/>
  <c r="J233" i="16"/>
  <c r="K232" i="16"/>
  <c r="N232" i="16" s="1"/>
  <c r="J232" i="16"/>
  <c r="K231" i="16"/>
  <c r="J231" i="16"/>
  <c r="M231" i="16" s="1"/>
  <c r="T230" i="16"/>
  <c r="S230" i="16"/>
  <c r="Q230" i="16"/>
  <c r="P230" i="16"/>
  <c r="O230" i="16"/>
  <c r="E230" i="16"/>
  <c r="K229" i="16"/>
  <c r="N229" i="16" s="1"/>
  <c r="J229" i="16"/>
  <c r="K228" i="16"/>
  <c r="N228" i="16" s="1"/>
  <c r="J228" i="16"/>
  <c r="K227" i="16"/>
  <c r="J227" i="16"/>
  <c r="M227" i="16" s="1"/>
  <c r="T226" i="16"/>
  <c r="T239" i="16" s="1"/>
  <c r="T240" i="16" s="1"/>
  <c r="S226" i="16"/>
  <c r="S239" i="16" s="1"/>
  <c r="S240" i="16" s="1"/>
  <c r="Q226" i="16"/>
  <c r="P226" i="16"/>
  <c r="P239" i="16" s="1"/>
  <c r="P240" i="16" s="1"/>
  <c r="O226" i="16"/>
  <c r="O239" i="16" s="1"/>
  <c r="O240" i="16" s="1"/>
  <c r="E226" i="16"/>
  <c r="K225" i="16"/>
  <c r="N225" i="16" s="1"/>
  <c r="J225" i="16"/>
  <c r="K224" i="16"/>
  <c r="N224" i="16" s="1"/>
  <c r="J224" i="16"/>
  <c r="K223" i="16"/>
  <c r="J223" i="16"/>
  <c r="M223" i="16" s="1"/>
  <c r="I104" i="16"/>
  <c r="H112" i="16"/>
  <c r="H108" i="16"/>
  <c r="H104" i="16"/>
  <c r="H100" i="16"/>
  <c r="I112" i="16"/>
  <c r="I108" i="16"/>
  <c r="I100" i="16"/>
  <c r="H94" i="16"/>
  <c r="I94" i="16"/>
  <c r="H90" i="16"/>
  <c r="I90" i="16"/>
  <c r="H86" i="16"/>
  <c r="I86" i="16"/>
  <c r="I82" i="16"/>
  <c r="H82" i="16"/>
  <c r="H58" i="16"/>
  <c r="I58" i="16"/>
  <c r="H54" i="16"/>
  <c r="I54" i="16"/>
  <c r="H50" i="16"/>
  <c r="I50" i="16"/>
  <c r="I46" i="16"/>
  <c r="H46" i="16"/>
  <c r="K218" i="16"/>
  <c r="N218" i="16" s="1"/>
  <c r="K219" i="16"/>
  <c r="N219" i="16" s="1"/>
  <c r="K217" i="16"/>
  <c r="N217" i="16" s="1"/>
  <c r="K214" i="16"/>
  <c r="N214" i="16" s="1"/>
  <c r="K215" i="16"/>
  <c r="N215" i="16" s="1"/>
  <c r="K213" i="16"/>
  <c r="N213" i="16" s="1"/>
  <c r="K210" i="16"/>
  <c r="N210" i="16" s="1"/>
  <c r="K211" i="16"/>
  <c r="N211" i="16" s="1"/>
  <c r="K209" i="16"/>
  <c r="N209" i="16" s="1"/>
  <c r="K206" i="16"/>
  <c r="N206" i="16" s="1"/>
  <c r="K207" i="16"/>
  <c r="N207" i="16" s="1"/>
  <c r="K205" i="16"/>
  <c r="N205" i="16" s="1"/>
  <c r="K200" i="16"/>
  <c r="N200" i="16" s="1"/>
  <c r="K201" i="16"/>
  <c r="N201" i="16" s="1"/>
  <c r="K199" i="16"/>
  <c r="N199" i="16" s="1"/>
  <c r="K196" i="16"/>
  <c r="N196" i="16" s="1"/>
  <c r="K197" i="16"/>
  <c r="N197" i="16" s="1"/>
  <c r="K195" i="16"/>
  <c r="N195" i="16" s="1"/>
  <c r="K192" i="16"/>
  <c r="N192" i="16" s="1"/>
  <c r="K193" i="16"/>
  <c r="N193" i="16" s="1"/>
  <c r="K191" i="16"/>
  <c r="N191" i="16" s="1"/>
  <c r="K188" i="16"/>
  <c r="N188" i="16" s="1"/>
  <c r="K189" i="16"/>
  <c r="N189" i="16" s="1"/>
  <c r="K187" i="16"/>
  <c r="N187" i="16" s="1"/>
  <c r="K182" i="16"/>
  <c r="N182" i="16" s="1"/>
  <c r="K183" i="16"/>
  <c r="N183" i="16" s="1"/>
  <c r="K181" i="16"/>
  <c r="K178" i="16"/>
  <c r="N178" i="16" s="1"/>
  <c r="K179" i="16"/>
  <c r="N179" i="16" s="1"/>
  <c r="K177" i="16"/>
  <c r="N177" i="16" s="1"/>
  <c r="K174" i="16"/>
  <c r="N174" i="16" s="1"/>
  <c r="K175" i="16"/>
  <c r="N175" i="16" s="1"/>
  <c r="K173" i="16"/>
  <c r="N173" i="16" s="1"/>
  <c r="K170" i="16"/>
  <c r="N170" i="16" s="1"/>
  <c r="K171" i="16"/>
  <c r="N171" i="16" s="1"/>
  <c r="K169" i="16"/>
  <c r="N169" i="16" s="1"/>
  <c r="K164" i="16"/>
  <c r="N164" i="16" s="1"/>
  <c r="K165" i="16"/>
  <c r="N165" i="16" s="1"/>
  <c r="K163" i="16"/>
  <c r="N163" i="16" s="1"/>
  <c r="K160" i="16"/>
  <c r="N160" i="16" s="1"/>
  <c r="K161" i="16"/>
  <c r="N161" i="16" s="1"/>
  <c r="K159" i="16"/>
  <c r="N159" i="16" s="1"/>
  <c r="K156" i="16"/>
  <c r="N156" i="16" s="1"/>
  <c r="K157" i="16"/>
  <c r="N157" i="16" s="1"/>
  <c r="K155" i="16"/>
  <c r="N155" i="16" s="1"/>
  <c r="K152" i="16"/>
  <c r="N152" i="16" s="1"/>
  <c r="K153" i="16"/>
  <c r="N153" i="16" s="1"/>
  <c r="K151" i="16"/>
  <c r="N151" i="16" s="1"/>
  <c r="K146" i="16"/>
  <c r="N146" i="16" s="1"/>
  <c r="K147" i="16"/>
  <c r="N147" i="16" s="1"/>
  <c r="K145" i="16"/>
  <c r="N145" i="16" s="1"/>
  <c r="K142" i="16"/>
  <c r="N142" i="16" s="1"/>
  <c r="K143" i="16"/>
  <c r="N143" i="16" s="1"/>
  <c r="K141" i="16"/>
  <c r="N141" i="16" s="1"/>
  <c r="K138" i="16"/>
  <c r="N138" i="16" s="1"/>
  <c r="K139" i="16"/>
  <c r="N139" i="16" s="1"/>
  <c r="K137" i="16"/>
  <c r="N137" i="16" s="1"/>
  <c r="K134" i="16"/>
  <c r="N134" i="16" s="1"/>
  <c r="K135" i="16"/>
  <c r="N135" i="16" s="1"/>
  <c r="K133" i="16"/>
  <c r="N133" i="16" s="1"/>
  <c r="K128" i="16"/>
  <c r="N128" i="16" s="1"/>
  <c r="K129" i="16"/>
  <c r="N129" i="16" s="1"/>
  <c r="K127" i="16"/>
  <c r="N127" i="16" s="1"/>
  <c r="J127" i="16"/>
  <c r="M127" i="16" s="1"/>
  <c r="K124" i="16"/>
  <c r="N124" i="16" s="1"/>
  <c r="K125" i="16"/>
  <c r="N125" i="16" s="1"/>
  <c r="K123" i="16"/>
  <c r="N123" i="16" s="1"/>
  <c r="K120" i="16"/>
  <c r="N120" i="16" s="1"/>
  <c r="K121" i="16"/>
  <c r="N121" i="16" s="1"/>
  <c r="K119" i="16"/>
  <c r="N119" i="16" s="1"/>
  <c r="K116" i="16"/>
  <c r="N116" i="16" s="1"/>
  <c r="K117" i="16"/>
  <c r="N117" i="16" s="1"/>
  <c r="K115" i="16"/>
  <c r="N115" i="16" s="1"/>
  <c r="K110" i="16"/>
  <c r="N110" i="16" s="1"/>
  <c r="K111" i="16"/>
  <c r="N111" i="16" s="1"/>
  <c r="K109" i="16"/>
  <c r="N109" i="16" s="1"/>
  <c r="K106" i="16"/>
  <c r="N106" i="16" s="1"/>
  <c r="K107" i="16"/>
  <c r="N107" i="16" s="1"/>
  <c r="K105" i="16"/>
  <c r="N105" i="16" s="1"/>
  <c r="K102" i="16"/>
  <c r="N102" i="16" s="1"/>
  <c r="K103" i="16"/>
  <c r="N103" i="16" s="1"/>
  <c r="K101" i="16"/>
  <c r="N101" i="16" s="1"/>
  <c r="K98" i="16"/>
  <c r="N98" i="16" s="1"/>
  <c r="K99" i="16"/>
  <c r="N99" i="16" s="1"/>
  <c r="K97" i="16"/>
  <c r="N97" i="16" s="1"/>
  <c r="K92" i="16"/>
  <c r="N92" i="16" s="1"/>
  <c r="K93" i="16"/>
  <c r="N93" i="16" s="1"/>
  <c r="K91" i="16"/>
  <c r="N91" i="16" s="1"/>
  <c r="K88" i="16"/>
  <c r="N88" i="16" s="1"/>
  <c r="K89" i="16"/>
  <c r="N89" i="16" s="1"/>
  <c r="K87" i="16"/>
  <c r="N87" i="16" s="1"/>
  <c r="K84" i="16"/>
  <c r="N84" i="16" s="1"/>
  <c r="K85" i="16"/>
  <c r="N85" i="16" s="1"/>
  <c r="K83" i="16"/>
  <c r="N83" i="16" s="1"/>
  <c r="K80" i="16"/>
  <c r="N80" i="16" s="1"/>
  <c r="K81" i="16"/>
  <c r="N81" i="16" s="1"/>
  <c r="K79" i="16"/>
  <c r="N79" i="16" s="1"/>
  <c r="K74" i="16"/>
  <c r="N74" i="16" s="1"/>
  <c r="K75" i="16"/>
  <c r="N75" i="16" s="1"/>
  <c r="K73" i="16"/>
  <c r="N73" i="16" s="1"/>
  <c r="K70" i="16"/>
  <c r="N70" i="16" s="1"/>
  <c r="K71" i="16"/>
  <c r="N71" i="16" s="1"/>
  <c r="K69" i="16"/>
  <c r="N69" i="16" s="1"/>
  <c r="K66" i="16"/>
  <c r="N66" i="16" s="1"/>
  <c r="K67" i="16"/>
  <c r="N67" i="16" s="1"/>
  <c r="K65" i="16"/>
  <c r="N65" i="16" s="1"/>
  <c r="K62" i="16"/>
  <c r="N62" i="16" s="1"/>
  <c r="K63" i="16"/>
  <c r="N63" i="16" s="1"/>
  <c r="K61" i="16"/>
  <c r="N61" i="16" s="1"/>
  <c r="K56" i="16"/>
  <c r="N56" i="16" s="1"/>
  <c r="K57" i="16"/>
  <c r="N57" i="16" s="1"/>
  <c r="K55" i="16"/>
  <c r="N55" i="16" s="1"/>
  <c r="K52" i="16"/>
  <c r="N52" i="16" s="1"/>
  <c r="K53" i="16"/>
  <c r="N53" i="16" s="1"/>
  <c r="K51" i="16"/>
  <c r="N51" i="16" s="1"/>
  <c r="K48" i="16"/>
  <c r="N48" i="16" s="1"/>
  <c r="K49" i="16"/>
  <c r="N49" i="16" s="1"/>
  <c r="K47" i="16"/>
  <c r="N47" i="16" s="1"/>
  <c r="K44" i="16"/>
  <c r="N44" i="16" s="1"/>
  <c r="K45" i="16"/>
  <c r="N45" i="16" s="1"/>
  <c r="K43" i="16"/>
  <c r="N43" i="16" s="1"/>
  <c r="K38" i="16"/>
  <c r="N38" i="16" s="1"/>
  <c r="K39" i="16"/>
  <c r="N39" i="16" s="1"/>
  <c r="K37" i="16"/>
  <c r="N37" i="16" s="1"/>
  <c r="K34" i="16"/>
  <c r="N34" i="16" s="1"/>
  <c r="K35" i="16"/>
  <c r="N35" i="16" s="1"/>
  <c r="K33" i="16"/>
  <c r="N33" i="16" s="1"/>
  <c r="K30" i="16"/>
  <c r="N30" i="16" s="1"/>
  <c r="K31" i="16"/>
  <c r="N31" i="16" s="1"/>
  <c r="K29" i="16"/>
  <c r="N29" i="16" s="1"/>
  <c r="K26" i="16"/>
  <c r="N26" i="16" s="1"/>
  <c r="K27" i="16"/>
  <c r="N27" i="16" s="1"/>
  <c r="K25" i="16"/>
  <c r="N25" i="16" s="1"/>
  <c r="K20" i="16"/>
  <c r="K21" i="16"/>
  <c r="K19" i="16"/>
  <c r="K16" i="16"/>
  <c r="K17" i="16"/>
  <c r="K15" i="16"/>
  <c r="K12" i="16"/>
  <c r="K13" i="16"/>
  <c r="K11" i="16"/>
  <c r="K8" i="16"/>
  <c r="K9" i="16"/>
  <c r="K7" i="16"/>
  <c r="H208" i="17"/>
  <c r="I208" i="17"/>
  <c r="H212" i="17"/>
  <c r="I212" i="17"/>
  <c r="H216" i="17"/>
  <c r="I216" i="17"/>
  <c r="H220" i="17"/>
  <c r="I220" i="17"/>
  <c r="I202" i="17"/>
  <c r="H202" i="17"/>
  <c r="I198" i="17"/>
  <c r="H198" i="17"/>
  <c r="I194" i="17"/>
  <c r="H194" i="17"/>
  <c r="I190" i="17"/>
  <c r="H190" i="17"/>
  <c r="H184" i="17"/>
  <c r="I184" i="17"/>
  <c r="I180" i="17"/>
  <c r="H180" i="17"/>
  <c r="H176" i="17"/>
  <c r="I172" i="17"/>
  <c r="H172" i="17"/>
  <c r="H166" i="17"/>
  <c r="I166" i="17"/>
  <c r="H162" i="17"/>
  <c r="I162" i="17"/>
  <c r="H158" i="17"/>
  <c r="I158" i="17"/>
  <c r="I154" i="17"/>
  <c r="H154" i="17"/>
  <c r="H148" i="17"/>
  <c r="I148" i="17"/>
  <c r="H144" i="17"/>
  <c r="I144" i="17"/>
  <c r="H140" i="17"/>
  <c r="I140" i="17"/>
  <c r="H136" i="17"/>
  <c r="I136" i="17"/>
  <c r="H112" i="17"/>
  <c r="I112" i="17"/>
  <c r="H108" i="17"/>
  <c r="I108" i="17"/>
  <c r="H104" i="17"/>
  <c r="I104" i="17"/>
  <c r="H100" i="17"/>
  <c r="I100" i="17"/>
  <c r="I113" i="17" s="1"/>
  <c r="H94" i="17"/>
  <c r="I94" i="17"/>
  <c r="I90" i="17"/>
  <c r="H90" i="17"/>
  <c r="I86" i="17"/>
  <c r="H86" i="17"/>
  <c r="I82" i="17"/>
  <c r="H82" i="17"/>
  <c r="I58" i="17"/>
  <c r="H58" i="17"/>
  <c r="I54" i="17"/>
  <c r="H54" i="17"/>
  <c r="I50" i="17"/>
  <c r="I59" i="17" s="1"/>
  <c r="H50" i="17"/>
  <c r="I46" i="17"/>
  <c r="H46" i="17"/>
  <c r="H59" i="17" s="1"/>
  <c r="I40" i="17"/>
  <c r="H40" i="17"/>
  <c r="I36" i="17"/>
  <c r="H36" i="17"/>
  <c r="I32" i="17"/>
  <c r="H32" i="17"/>
  <c r="I28" i="17"/>
  <c r="H28" i="17"/>
  <c r="H41" i="17" s="1"/>
  <c r="I22" i="17"/>
  <c r="H22" i="17"/>
  <c r="I18" i="17"/>
  <c r="H18" i="17"/>
  <c r="I14" i="17"/>
  <c r="H14" i="17"/>
  <c r="I10" i="17"/>
  <c r="H10" i="17"/>
  <c r="K218" i="17"/>
  <c r="N218" i="17" s="1"/>
  <c r="K219" i="17"/>
  <c r="N219" i="17" s="1"/>
  <c r="K217" i="17"/>
  <c r="N217" i="17" s="1"/>
  <c r="K214" i="17"/>
  <c r="N214" i="17" s="1"/>
  <c r="K215" i="17"/>
  <c r="N215" i="17" s="1"/>
  <c r="K213" i="17"/>
  <c r="N213" i="17" s="1"/>
  <c r="K210" i="17"/>
  <c r="N210" i="17" s="1"/>
  <c r="K211" i="17"/>
  <c r="N211" i="17" s="1"/>
  <c r="K209" i="17"/>
  <c r="N209" i="17" s="1"/>
  <c r="K206" i="17"/>
  <c r="N206" i="17" s="1"/>
  <c r="K207" i="17"/>
  <c r="N207" i="17" s="1"/>
  <c r="K205" i="17"/>
  <c r="N205" i="17" s="1"/>
  <c r="K200" i="17"/>
  <c r="N200" i="17" s="1"/>
  <c r="K201" i="17"/>
  <c r="N201" i="17" s="1"/>
  <c r="K199" i="17"/>
  <c r="N199" i="17" s="1"/>
  <c r="K196" i="17"/>
  <c r="N196" i="17" s="1"/>
  <c r="K197" i="17"/>
  <c r="N197" i="17" s="1"/>
  <c r="K195" i="17"/>
  <c r="N195" i="17" s="1"/>
  <c r="K192" i="17"/>
  <c r="N192" i="17" s="1"/>
  <c r="K193" i="17"/>
  <c r="N193" i="17" s="1"/>
  <c r="K191" i="17"/>
  <c r="N191" i="17" s="1"/>
  <c r="K188" i="17"/>
  <c r="N188" i="17" s="1"/>
  <c r="K189" i="17"/>
  <c r="N189" i="17" s="1"/>
  <c r="K182" i="17"/>
  <c r="N182" i="17" s="1"/>
  <c r="K183" i="17"/>
  <c r="N183" i="17" s="1"/>
  <c r="K181" i="17"/>
  <c r="N181" i="17" s="1"/>
  <c r="K178" i="17"/>
  <c r="N178" i="17" s="1"/>
  <c r="K179" i="17"/>
  <c r="N179" i="17" s="1"/>
  <c r="K177" i="17"/>
  <c r="N177" i="17" s="1"/>
  <c r="K174" i="17"/>
  <c r="N174" i="17" s="1"/>
  <c r="K175" i="17"/>
  <c r="N175" i="17" s="1"/>
  <c r="K173" i="17"/>
  <c r="K170" i="17"/>
  <c r="N170" i="17" s="1"/>
  <c r="K171" i="17"/>
  <c r="N171" i="17" s="1"/>
  <c r="K169" i="17"/>
  <c r="N169" i="17" s="1"/>
  <c r="K164" i="17"/>
  <c r="N164" i="17" s="1"/>
  <c r="K165" i="17"/>
  <c r="N165" i="17" s="1"/>
  <c r="K163" i="17"/>
  <c r="N163" i="17" s="1"/>
  <c r="K160" i="17"/>
  <c r="N160" i="17" s="1"/>
  <c r="K161" i="17"/>
  <c r="N161" i="17" s="1"/>
  <c r="K159" i="17"/>
  <c r="N159" i="17" s="1"/>
  <c r="K156" i="17"/>
  <c r="N156" i="17" s="1"/>
  <c r="K157" i="17"/>
  <c r="N157" i="17" s="1"/>
  <c r="K155" i="17"/>
  <c r="N155" i="17" s="1"/>
  <c r="K152" i="17"/>
  <c r="N152" i="17" s="1"/>
  <c r="K153" i="17"/>
  <c r="N153" i="17" s="1"/>
  <c r="K151" i="17"/>
  <c r="N151" i="17" s="1"/>
  <c r="K146" i="17"/>
  <c r="N146" i="17" s="1"/>
  <c r="K147" i="17"/>
  <c r="N147" i="17" s="1"/>
  <c r="K145" i="17"/>
  <c r="N145" i="17" s="1"/>
  <c r="K142" i="17"/>
  <c r="N142" i="17" s="1"/>
  <c r="K143" i="17"/>
  <c r="N143" i="17" s="1"/>
  <c r="K141" i="17"/>
  <c r="N141" i="17" s="1"/>
  <c r="K138" i="17"/>
  <c r="N138" i="17" s="1"/>
  <c r="K139" i="17"/>
  <c r="N139" i="17" s="1"/>
  <c r="K137" i="17"/>
  <c r="N137" i="17" s="1"/>
  <c r="K134" i="17"/>
  <c r="N134" i="17" s="1"/>
  <c r="K135" i="17"/>
  <c r="N135" i="17" s="1"/>
  <c r="K133" i="17"/>
  <c r="N133" i="17" s="1"/>
  <c r="K128" i="17"/>
  <c r="N128" i="17" s="1"/>
  <c r="K129" i="17"/>
  <c r="N129" i="17" s="1"/>
  <c r="K127" i="17"/>
  <c r="N127" i="17" s="1"/>
  <c r="K124" i="17"/>
  <c r="N124" i="17" s="1"/>
  <c r="K125" i="17"/>
  <c r="N125" i="17" s="1"/>
  <c r="K123" i="17"/>
  <c r="N123" i="17" s="1"/>
  <c r="K120" i="17"/>
  <c r="N120" i="17" s="1"/>
  <c r="K121" i="17"/>
  <c r="N121" i="17" s="1"/>
  <c r="K119" i="17"/>
  <c r="N119" i="17" s="1"/>
  <c r="K116" i="17"/>
  <c r="N116" i="17" s="1"/>
  <c r="K117" i="17"/>
  <c r="N117" i="17" s="1"/>
  <c r="K115" i="17"/>
  <c r="N115" i="17" s="1"/>
  <c r="K110" i="17"/>
  <c r="N110" i="17" s="1"/>
  <c r="K111" i="17"/>
  <c r="N111" i="17" s="1"/>
  <c r="K109" i="17"/>
  <c r="N109" i="17" s="1"/>
  <c r="K106" i="17"/>
  <c r="N106" i="17" s="1"/>
  <c r="K107" i="17"/>
  <c r="N107" i="17" s="1"/>
  <c r="K105" i="17"/>
  <c r="N105" i="17" s="1"/>
  <c r="K102" i="17"/>
  <c r="N102" i="17" s="1"/>
  <c r="K103" i="17"/>
  <c r="N103" i="17" s="1"/>
  <c r="K101" i="17"/>
  <c r="N101" i="17" s="1"/>
  <c r="K98" i="17"/>
  <c r="N98" i="17" s="1"/>
  <c r="K99" i="17"/>
  <c r="N99" i="17" s="1"/>
  <c r="K97" i="17"/>
  <c r="N97" i="17" s="1"/>
  <c r="K92" i="17"/>
  <c r="N92" i="17" s="1"/>
  <c r="K93" i="17"/>
  <c r="N93" i="17" s="1"/>
  <c r="K91" i="17"/>
  <c r="N91" i="17" s="1"/>
  <c r="K88" i="17"/>
  <c r="N88" i="17" s="1"/>
  <c r="K89" i="17"/>
  <c r="N89" i="17" s="1"/>
  <c r="K87" i="17"/>
  <c r="N87" i="17" s="1"/>
  <c r="K84" i="17"/>
  <c r="N84" i="17" s="1"/>
  <c r="K85" i="17"/>
  <c r="N85" i="17" s="1"/>
  <c r="K83" i="17"/>
  <c r="N83" i="17" s="1"/>
  <c r="K80" i="17"/>
  <c r="N80" i="17" s="1"/>
  <c r="K81" i="17"/>
  <c r="N81" i="17" s="1"/>
  <c r="K79" i="17"/>
  <c r="N79" i="17" s="1"/>
  <c r="K74" i="17"/>
  <c r="N74" i="17" s="1"/>
  <c r="K75" i="17"/>
  <c r="N75" i="17" s="1"/>
  <c r="K73" i="17"/>
  <c r="N73" i="17" s="1"/>
  <c r="K70" i="17"/>
  <c r="N70" i="17" s="1"/>
  <c r="K71" i="17"/>
  <c r="N71" i="17" s="1"/>
  <c r="K69" i="17"/>
  <c r="N69" i="17" s="1"/>
  <c r="K66" i="17"/>
  <c r="N66" i="17" s="1"/>
  <c r="K67" i="17"/>
  <c r="N67" i="17" s="1"/>
  <c r="K65" i="17"/>
  <c r="N65" i="17" s="1"/>
  <c r="K62" i="17"/>
  <c r="N62" i="17" s="1"/>
  <c r="K63" i="17"/>
  <c r="N63" i="17" s="1"/>
  <c r="K61" i="17"/>
  <c r="N61" i="17" s="1"/>
  <c r="K56" i="17"/>
  <c r="N56" i="17" s="1"/>
  <c r="K57" i="17"/>
  <c r="N57" i="17" s="1"/>
  <c r="K55" i="17"/>
  <c r="N55" i="17" s="1"/>
  <c r="K52" i="17"/>
  <c r="N52" i="17" s="1"/>
  <c r="K53" i="17"/>
  <c r="N53" i="17" s="1"/>
  <c r="K51" i="17"/>
  <c r="N51" i="17" s="1"/>
  <c r="K48" i="17"/>
  <c r="N48" i="17" s="1"/>
  <c r="K49" i="17"/>
  <c r="N49" i="17" s="1"/>
  <c r="K47" i="17"/>
  <c r="N47" i="17" s="1"/>
  <c r="K44" i="17"/>
  <c r="N44" i="17" s="1"/>
  <c r="K45" i="17"/>
  <c r="N45" i="17" s="1"/>
  <c r="K43" i="17"/>
  <c r="N43" i="17" s="1"/>
  <c r="K38" i="17"/>
  <c r="N38" i="17" s="1"/>
  <c r="K39" i="17"/>
  <c r="N39" i="17" s="1"/>
  <c r="K37" i="17"/>
  <c r="N37" i="17" s="1"/>
  <c r="K34" i="17"/>
  <c r="N34" i="17" s="1"/>
  <c r="K35" i="17"/>
  <c r="N35" i="17" s="1"/>
  <c r="K33" i="17"/>
  <c r="N33" i="17" s="1"/>
  <c r="K30" i="17"/>
  <c r="N30" i="17" s="1"/>
  <c r="K31" i="17"/>
  <c r="N31" i="17" s="1"/>
  <c r="K29" i="17"/>
  <c r="N29" i="17" s="1"/>
  <c r="K26" i="17"/>
  <c r="N26" i="17" s="1"/>
  <c r="K27" i="17"/>
  <c r="N27" i="17" s="1"/>
  <c r="K25" i="17"/>
  <c r="N25" i="17" s="1"/>
  <c r="K20" i="17"/>
  <c r="K21" i="17"/>
  <c r="K19" i="17"/>
  <c r="K16" i="17"/>
  <c r="K17" i="17"/>
  <c r="K15" i="17"/>
  <c r="K12" i="17"/>
  <c r="K13" i="17"/>
  <c r="K11" i="17"/>
  <c r="K8" i="17"/>
  <c r="K9" i="17"/>
  <c r="K7" i="17"/>
  <c r="K189" i="18"/>
  <c r="N189" i="18" s="1"/>
  <c r="K188" i="18"/>
  <c r="N188" i="18" s="1"/>
  <c r="H202" i="18"/>
  <c r="H198" i="18"/>
  <c r="H194" i="18"/>
  <c r="H190" i="18"/>
  <c r="I202" i="18"/>
  <c r="I198" i="18"/>
  <c r="I194" i="18"/>
  <c r="I190" i="18"/>
  <c r="K200" i="18"/>
  <c r="N200" i="18" s="1"/>
  <c r="K201" i="18"/>
  <c r="N201" i="18" s="1"/>
  <c r="K199" i="18"/>
  <c r="N199" i="18" s="1"/>
  <c r="K196" i="18"/>
  <c r="N196" i="18" s="1"/>
  <c r="K197" i="18"/>
  <c r="N197" i="18" s="1"/>
  <c r="K195" i="18"/>
  <c r="N195" i="18" s="1"/>
  <c r="K192" i="18"/>
  <c r="N192" i="18" s="1"/>
  <c r="K193" i="18"/>
  <c r="N193" i="18" s="1"/>
  <c r="K191" i="18"/>
  <c r="N191" i="18" s="1"/>
  <c r="H184" i="18"/>
  <c r="H180" i="18"/>
  <c r="H176" i="18"/>
  <c r="H172" i="18"/>
  <c r="I184" i="18"/>
  <c r="I180" i="18"/>
  <c r="I176" i="18"/>
  <c r="I172" i="18"/>
  <c r="K182" i="18"/>
  <c r="K183" i="18"/>
  <c r="N183" i="18" s="1"/>
  <c r="K181" i="18"/>
  <c r="N181" i="18" s="1"/>
  <c r="K178" i="18"/>
  <c r="N178" i="18" s="1"/>
  <c r="K179" i="18"/>
  <c r="N179" i="18" s="1"/>
  <c r="K177" i="18"/>
  <c r="N177" i="18" s="1"/>
  <c r="K174" i="18"/>
  <c r="N174" i="18" s="1"/>
  <c r="K175" i="18"/>
  <c r="N175" i="18" s="1"/>
  <c r="K173" i="18"/>
  <c r="N173" i="18" s="1"/>
  <c r="K170" i="18"/>
  <c r="N170" i="18" s="1"/>
  <c r="K171" i="18"/>
  <c r="N171" i="18" s="1"/>
  <c r="K169" i="18"/>
  <c r="N169" i="18" s="1"/>
  <c r="I166" i="18"/>
  <c r="I167" i="18" s="1"/>
  <c r="H166" i="18"/>
  <c r="H162" i="18"/>
  <c r="H158" i="18"/>
  <c r="H154" i="18"/>
  <c r="N164" i="18"/>
  <c r="N163" i="18"/>
  <c r="N160" i="18"/>
  <c r="N161" i="18"/>
  <c r="N159" i="18"/>
  <c r="N156" i="18"/>
  <c r="N157" i="18"/>
  <c r="N155" i="18"/>
  <c r="N152" i="18"/>
  <c r="N153" i="18"/>
  <c r="N151" i="18"/>
  <c r="H148" i="18"/>
  <c r="H144" i="18"/>
  <c r="H140" i="18"/>
  <c r="H136" i="18"/>
  <c r="I148" i="18"/>
  <c r="I144" i="18"/>
  <c r="I140" i="18"/>
  <c r="I136" i="18"/>
  <c r="K218" i="18"/>
  <c r="N218" i="18" s="1"/>
  <c r="K219" i="18"/>
  <c r="N219" i="18" s="1"/>
  <c r="K217" i="18"/>
  <c r="N217" i="18" s="1"/>
  <c r="K214" i="18"/>
  <c r="N214" i="18" s="1"/>
  <c r="K215" i="18"/>
  <c r="N215" i="18" s="1"/>
  <c r="K213" i="18"/>
  <c r="N213" i="18" s="1"/>
  <c r="K210" i="18"/>
  <c r="N210" i="18" s="1"/>
  <c r="K211" i="18"/>
  <c r="N211" i="18" s="1"/>
  <c r="K209" i="18"/>
  <c r="N209" i="18" s="1"/>
  <c r="K206" i="18"/>
  <c r="N206" i="18" s="1"/>
  <c r="K207" i="18"/>
  <c r="N207" i="18" s="1"/>
  <c r="K205" i="18"/>
  <c r="N205" i="18" s="1"/>
  <c r="I220" i="18"/>
  <c r="H220" i="18"/>
  <c r="I216" i="18"/>
  <c r="H216" i="18"/>
  <c r="I212" i="18"/>
  <c r="H212" i="18"/>
  <c r="I208" i="18"/>
  <c r="H208" i="18"/>
  <c r="E220" i="18"/>
  <c r="E216" i="18"/>
  <c r="E212" i="18"/>
  <c r="E208" i="18"/>
  <c r="J133" i="18"/>
  <c r="M133" i="18" s="1"/>
  <c r="J134" i="18"/>
  <c r="M134" i="18" s="1"/>
  <c r="J135" i="18"/>
  <c r="M135" i="18" s="1"/>
  <c r="H112" i="18"/>
  <c r="H108" i="18"/>
  <c r="H104" i="18"/>
  <c r="H100" i="18"/>
  <c r="I112" i="18"/>
  <c r="I108" i="18"/>
  <c r="I104" i="18"/>
  <c r="I100" i="18"/>
  <c r="H94" i="18"/>
  <c r="H90" i="18"/>
  <c r="H86" i="18"/>
  <c r="H82" i="18"/>
  <c r="I94" i="18"/>
  <c r="I90" i="18"/>
  <c r="I86" i="18"/>
  <c r="I82" i="18"/>
  <c r="H76" i="18"/>
  <c r="H72" i="18"/>
  <c r="H68" i="18"/>
  <c r="H64" i="18"/>
  <c r="I76" i="18"/>
  <c r="I72" i="18"/>
  <c r="I68" i="18"/>
  <c r="I64" i="18"/>
  <c r="H58" i="18"/>
  <c r="H54" i="18"/>
  <c r="H50" i="18"/>
  <c r="H46" i="18"/>
  <c r="I58" i="18"/>
  <c r="I54" i="18"/>
  <c r="I50" i="18"/>
  <c r="I46" i="18"/>
  <c r="H28" i="18"/>
  <c r="I28" i="18"/>
  <c r="I40" i="18"/>
  <c r="H40" i="18"/>
  <c r="I36" i="18"/>
  <c r="H36" i="18"/>
  <c r="I32" i="18"/>
  <c r="H32" i="18"/>
  <c r="I22" i="18"/>
  <c r="H22" i="18"/>
  <c r="I18" i="18"/>
  <c r="I23" i="18" s="1"/>
  <c r="H18" i="18"/>
  <c r="I14" i="18"/>
  <c r="H14" i="18"/>
  <c r="I10" i="18"/>
  <c r="H10" i="18"/>
  <c r="K165" i="18"/>
  <c r="N165" i="18" s="1"/>
  <c r="K146" i="18"/>
  <c r="N146" i="18" s="1"/>
  <c r="K147" i="18"/>
  <c r="N147" i="18" s="1"/>
  <c r="K145" i="18"/>
  <c r="N145" i="18" s="1"/>
  <c r="K142" i="18"/>
  <c r="N142" i="18" s="1"/>
  <c r="K143" i="18"/>
  <c r="N143" i="18" s="1"/>
  <c r="K141" i="18"/>
  <c r="N141" i="18" s="1"/>
  <c r="K138" i="18"/>
  <c r="N138" i="18" s="1"/>
  <c r="K139" i="18"/>
  <c r="N139" i="18" s="1"/>
  <c r="K137" i="18"/>
  <c r="N137" i="18" s="1"/>
  <c r="K134" i="18"/>
  <c r="N134" i="18" s="1"/>
  <c r="K135" i="18"/>
  <c r="N135" i="18" s="1"/>
  <c r="K133" i="18"/>
  <c r="N133" i="18" s="1"/>
  <c r="K128" i="18"/>
  <c r="K129" i="18"/>
  <c r="K127" i="18"/>
  <c r="K124" i="18"/>
  <c r="K125" i="18"/>
  <c r="K123" i="18"/>
  <c r="K120" i="18"/>
  <c r="K121" i="18"/>
  <c r="K119" i="18"/>
  <c r="K116" i="18"/>
  <c r="N116" i="18" s="1"/>
  <c r="K117" i="18"/>
  <c r="N117" i="18" s="1"/>
  <c r="K115" i="18"/>
  <c r="N115" i="18" s="1"/>
  <c r="K110" i="18"/>
  <c r="N110" i="18" s="1"/>
  <c r="K111" i="18"/>
  <c r="N111" i="18" s="1"/>
  <c r="K109" i="18"/>
  <c r="N109" i="18" s="1"/>
  <c r="K106" i="18"/>
  <c r="N106" i="18" s="1"/>
  <c r="K107" i="18"/>
  <c r="N107" i="18" s="1"/>
  <c r="K105" i="18"/>
  <c r="N105" i="18" s="1"/>
  <c r="K102" i="18"/>
  <c r="N102" i="18" s="1"/>
  <c r="K103" i="18"/>
  <c r="N103" i="18" s="1"/>
  <c r="K101" i="18"/>
  <c r="N101" i="18" s="1"/>
  <c r="K98" i="18"/>
  <c r="N98" i="18" s="1"/>
  <c r="K99" i="18"/>
  <c r="N99" i="18" s="1"/>
  <c r="K97" i="18"/>
  <c r="N97" i="18" s="1"/>
  <c r="K92" i="18"/>
  <c r="N92" i="18" s="1"/>
  <c r="K93" i="18"/>
  <c r="N93" i="18" s="1"/>
  <c r="K91" i="18"/>
  <c r="N91" i="18" s="1"/>
  <c r="K88" i="18"/>
  <c r="N88" i="18" s="1"/>
  <c r="K89" i="18"/>
  <c r="N89" i="18" s="1"/>
  <c r="K87" i="18"/>
  <c r="N87" i="18" s="1"/>
  <c r="K84" i="18"/>
  <c r="N84" i="18" s="1"/>
  <c r="K85" i="18"/>
  <c r="N85" i="18" s="1"/>
  <c r="K83" i="18"/>
  <c r="N83" i="18" s="1"/>
  <c r="K80" i="18"/>
  <c r="N80" i="18" s="1"/>
  <c r="K81" i="18"/>
  <c r="N81" i="18" s="1"/>
  <c r="K79" i="18"/>
  <c r="N79" i="18" s="1"/>
  <c r="K74" i="18"/>
  <c r="N74" i="18" s="1"/>
  <c r="K75" i="18"/>
  <c r="N75" i="18" s="1"/>
  <c r="K73" i="18"/>
  <c r="N73" i="18" s="1"/>
  <c r="K70" i="18"/>
  <c r="N70" i="18" s="1"/>
  <c r="K71" i="18"/>
  <c r="N71" i="18" s="1"/>
  <c r="K69" i="18"/>
  <c r="N69" i="18" s="1"/>
  <c r="K66" i="18"/>
  <c r="N66" i="18" s="1"/>
  <c r="K67" i="18"/>
  <c r="N67" i="18" s="1"/>
  <c r="K65" i="18"/>
  <c r="N65" i="18" s="1"/>
  <c r="K62" i="18"/>
  <c r="N62" i="18" s="1"/>
  <c r="K63" i="18"/>
  <c r="N63" i="18" s="1"/>
  <c r="K61" i="18"/>
  <c r="N61" i="18" s="1"/>
  <c r="K56" i="18"/>
  <c r="N56" i="18" s="1"/>
  <c r="K57" i="18"/>
  <c r="N57" i="18" s="1"/>
  <c r="K55" i="18"/>
  <c r="N55" i="18" s="1"/>
  <c r="K52" i="18"/>
  <c r="N52" i="18" s="1"/>
  <c r="K53" i="18"/>
  <c r="N53" i="18" s="1"/>
  <c r="K51" i="18"/>
  <c r="N51" i="18" s="1"/>
  <c r="K48" i="18"/>
  <c r="N48" i="18" s="1"/>
  <c r="K49" i="18"/>
  <c r="N49" i="18" s="1"/>
  <c r="K47" i="18"/>
  <c r="N47" i="18" s="1"/>
  <c r="K44" i="18"/>
  <c r="N44" i="18" s="1"/>
  <c r="K45" i="18"/>
  <c r="N45" i="18" s="1"/>
  <c r="K43" i="18"/>
  <c r="N43" i="18" s="1"/>
  <c r="K38" i="18"/>
  <c r="N38" i="18" s="1"/>
  <c r="K39" i="18"/>
  <c r="N39" i="18" s="1"/>
  <c r="K37" i="18"/>
  <c r="N37" i="18" s="1"/>
  <c r="K34" i="18"/>
  <c r="N34" i="18" s="1"/>
  <c r="K35" i="18"/>
  <c r="N35" i="18" s="1"/>
  <c r="K33" i="18"/>
  <c r="N33" i="18" s="1"/>
  <c r="K30" i="18"/>
  <c r="N30" i="18" s="1"/>
  <c r="K31" i="18"/>
  <c r="N31" i="18" s="1"/>
  <c r="K29" i="18"/>
  <c r="N29" i="18" s="1"/>
  <c r="K26" i="18"/>
  <c r="N26" i="18" s="1"/>
  <c r="K27" i="18"/>
  <c r="N27" i="18" s="1"/>
  <c r="K25" i="18"/>
  <c r="N25" i="18" s="1"/>
  <c r="K20" i="18"/>
  <c r="K21" i="18"/>
  <c r="K19" i="18"/>
  <c r="K16" i="18"/>
  <c r="K17" i="18"/>
  <c r="K15" i="18"/>
  <c r="K12" i="18"/>
  <c r="K13" i="18"/>
  <c r="K11" i="18"/>
  <c r="K8" i="18"/>
  <c r="K9" i="18"/>
  <c r="K7" i="18"/>
  <c r="K218" i="19"/>
  <c r="N218" i="19" s="1"/>
  <c r="K219" i="19"/>
  <c r="N219" i="19" s="1"/>
  <c r="K217" i="19"/>
  <c r="N217" i="19" s="1"/>
  <c r="K214" i="19"/>
  <c r="N214" i="19" s="1"/>
  <c r="K215" i="19"/>
  <c r="N215" i="19" s="1"/>
  <c r="K213" i="19"/>
  <c r="N213" i="19" s="1"/>
  <c r="K210" i="19"/>
  <c r="N210" i="19" s="1"/>
  <c r="K211" i="19"/>
  <c r="N211" i="19" s="1"/>
  <c r="K209" i="19"/>
  <c r="N209" i="19" s="1"/>
  <c r="K206" i="19"/>
  <c r="N206" i="19" s="1"/>
  <c r="K207" i="19"/>
  <c r="N207" i="19" s="1"/>
  <c r="K205" i="19"/>
  <c r="N205" i="19" s="1"/>
  <c r="I220" i="19"/>
  <c r="H220" i="19"/>
  <c r="I216" i="19"/>
  <c r="H216" i="19"/>
  <c r="I212" i="19"/>
  <c r="H212" i="19"/>
  <c r="I208" i="19"/>
  <c r="H208" i="19"/>
  <c r="K192" i="19"/>
  <c r="N192" i="19" s="1"/>
  <c r="K193" i="19"/>
  <c r="N193" i="19" s="1"/>
  <c r="K191" i="19"/>
  <c r="N191" i="19" s="1"/>
  <c r="K188" i="19"/>
  <c r="N188" i="19" s="1"/>
  <c r="K189" i="19"/>
  <c r="N189" i="19" s="1"/>
  <c r="K187" i="19"/>
  <c r="N187" i="19" s="1"/>
  <c r="J188" i="19"/>
  <c r="M188" i="19" s="1"/>
  <c r="J189" i="19"/>
  <c r="M189" i="19" s="1"/>
  <c r="H202" i="19"/>
  <c r="I202" i="19"/>
  <c r="I198" i="19"/>
  <c r="H198" i="19"/>
  <c r="I194" i="19"/>
  <c r="H194" i="19"/>
  <c r="I190" i="19"/>
  <c r="H190" i="19"/>
  <c r="E184" i="19"/>
  <c r="K182" i="19"/>
  <c r="N182" i="19" s="1"/>
  <c r="K183" i="19"/>
  <c r="N183" i="19" s="1"/>
  <c r="K181" i="19"/>
  <c r="N181" i="19" s="1"/>
  <c r="K178" i="19"/>
  <c r="N178" i="19" s="1"/>
  <c r="K179" i="19"/>
  <c r="N179" i="19" s="1"/>
  <c r="K177" i="19"/>
  <c r="N177" i="19" s="1"/>
  <c r="K174" i="19"/>
  <c r="N174" i="19" s="1"/>
  <c r="K175" i="19"/>
  <c r="N175" i="19" s="1"/>
  <c r="K173" i="19"/>
  <c r="N173" i="19" s="1"/>
  <c r="K170" i="19"/>
  <c r="N170" i="19" s="1"/>
  <c r="K171" i="19"/>
  <c r="N171" i="19" s="1"/>
  <c r="K169" i="19"/>
  <c r="N169" i="19" s="1"/>
  <c r="H184" i="19"/>
  <c r="I184" i="19"/>
  <c r="I180" i="19"/>
  <c r="H180" i="19"/>
  <c r="I176" i="19"/>
  <c r="H176" i="19"/>
  <c r="I172" i="19"/>
  <c r="H172" i="19"/>
  <c r="K164" i="19"/>
  <c r="N164" i="19" s="1"/>
  <c r="K165" i="19"/>
  <c r="N165" i="19" s="1"/>
  <c r="K163" i="19"/>
  <c r="N163" i="19" s="1"/>
  <c r="I166" i="19"/>
  <c r="I167" i="19" s="1"/>
  <c r="I168" i="19" s="1"/>
  <c r="H166" i="19"/>
  <c r="I162" i="19"/>
  <c r="H162" i="19"/>
  <c r="I158" i="19"/>
  <c r="H158" i="19"/>
  <c r="I154" i="19"/>
  <c r="H154" i="19"/>
  <c r="K160" i="19"/>
  <c r="N160" i="19" s="1"/>
  <c r="K161" i="19"/>
  <c r="N161" i="19" s="1"/>
  <c r="K159" i="19"/>
  <c r="N159" i="19" s="1"/>
  <c r="K156" i="19"/>
  <c r="N156" i="19" s="1"/>
  <c r="K157" i="19"/>
  <c r="N157" i="19" s="1"/>
  <c r="K155" i="19"/>
  <c r="N155" i="19" s="1"/>
  <c r="K152" i="19"/>
  <c r="N152" i="19" s="1"/>
  <c r="K153" i="19"/>
  <c r="N153" i="19" s="1"/>
  <c r="K151" i="19"/>
  <c r="N151" i="19" s="1"/>
  <c r="K142" i="19"/>
  <c r="N142" i="19" s="1"/>
  <c r="K143" i="19"/>
  <c r="N143" i="19" s="1"/>
  <c r="K146" i="19"/>
  <c r="N146" i="19" s="1"/>
  <c r="K147" i="19"/>
  <c r="N147" i="19" s="1"/>
  <c r="K145" i="19"/>
  <c r="N145" i="19" s="1"/>
  <c r="K141" i="19"/>
  <c r="N141" i="19" s="1"/>
  <c r="K138" i="19"/>
  <c r="N138" i="19" s="1"/>
  <c r="K139" i="19"/>
  <c r="N139" i="19" s="1"/>
  <c r="K137" i="19"/>
  <c r="N137" i="19" s="1"/>
  <c r="K134" i="19"/>
  <c r="N134" i="19" s="1"/>
  <c r="K135" i="19"/>
  <c r="N135" i="19" s="1"/>
  <c r="K133" i="19"/>
  <c r="N133" i="19" s="1"/>
  <c r="I148" i="19"/>
  <c r="H148" i="19"/>
  <c r="I144" i="19"/>
  <c r="H144" i="19"/>
  <c r="I140" i="19"/>
  <c r="H140" i="19"/>
  <c r="I136" i="19"/>
  <c r="H136" i="19"/>
  <c r="K128" i="19"/>
  <c r="N128" i="19" s="1"/>
  <c r="K129" i="19"/>
  <c r="N129" i="19" s="1"/>
  <c r="K127" i="19"/>
  <c r="N127" i="19" s="1"/>
  <c r="K124" i="19"/>
  <c r="N124" i="19" s="1"/>
  <c r="K125" i="19"/>
  <c r="N125" i="19" s="1"/>
  <c r="K123" i="19"/>
  <c r="N123" i="19" s="1"/>
  <c r="K120" i="19"/>
  <c r="N120" i="19" s="1"/>
  <c r="K121" i="19"/>
  <c r="N121" i="19" s="1"/>
  <c r="K119" i="19"/>
  <c r="N119" i="19" s="1"/>
  <c r="K116" i="19"/>
  <c r="N116" i="19" s="1"/>
  <c r="K117" i="19"/>
  <c r="N117" i="19" s="1"/>
  <c r="K115" i="19"/>
  <c r="N115" i="19" s="1"/>
  <c r="K110" i="19"/>
  <c r="N110" i="19" s="1"/>
  <c r="K111" i="19"/>
  <c r="N111" i="19" s="1"/>
  <c r="K109" i="19"/>
  <c r="N109" i="19" s="1"/>
  <c r="K106" i="19"/>
  <c r="N106" i="19" s="1"/>
  <c r="K107" i="19"/>
  <c r="N107" i="19" s="1"/>
  <c r="K105" i="19"/>
  <c r="N105" i="19" s="1"/>
  <c r="K102" i="19"/>
  <c r="N102" i="19" s="1"/>
  <c r="K103" i="19"/>
  <c r="N103" i="19" s="1"/>
  <c r="K101" i="19"/>
  <c r="N101" i="19" s="1"/>
  <c r="K98" i="19"/>
  <c r="N98" i="19" s="1"/>
  <c r="K99" i="19"/>
  <c r="N99" i="19" s="1"/>
  <c r="K97" i="19"/>
  <c r="N97" i="19" s="1"/>
  <c r="I112" i="19"/>
  <c r="H112" i="19"/>
  <c r="I108" i="19"/>
  <c r="H108" i="19"/>
  <c r="I104" i="19"/>
  <c r="H104" i="19"/>
  <c r="I100" i="19"/>
  <c r="H100" i="19"/>
  <c r="H59" i="18" l="1"/>
  <c r="I113" i="18"/>
  <c r="K184" i="18"/>
  <c r="I185" i="18"/>
  <c r="H185" i="18"/>
  <c r="H185" i="19"/>
  <c r="H186" i="19" s="1"/>
  <c r="S131" i="2"/>
  <c r="I185" i="5"/>
  <c r="H203" i="19"/>
  <c r="H204" i="19" s="1"/>
  <c r="I203" i="18"/>
  <c r="H203" i="18"/>
  <c r="K230" i="5"/>
  <c r="I23" i="5"/>
  <c r="H149" i="5"/>
  <c r="H167" i="5"/>
  <c r="I113" i="19"/>
  <c r="I23" i="17"/>
  <c r="L61" i="2"/>
  <c r="M61" i="2"/>
  <c r="L79" i="2"/>
  <c r="M79" i="2"/>
  <c r="M97" i="2"/>
  <c r="L97" i="2"/>
  <c r="L115" i="2"/>
  <c r="M115" i="2"/>
  <c r="N119" i="2"/>
  <c r="N122" i="2" s="1"/>
  <c r="L119" i="2"/>
  <c r="M245" i="2"/>
  <c r="L245" i="2"/>
  <c r="M247" i="2"/>
  <c r="L247" i="2"/>
  <c r="I185" i="19"/>
  <c r="I186" i="19" s="1"/>
  <c r="I186" i="18" s="1"/>
  <c r="I149" i="18"/>
  <c r="H149" i="18"/>
  <c r="H95" i="17"/>
  <c r="I59" i="16"/>
  <c r="L225" i="16"/>
  <c r="L237" i="16"/>
  <c r="L223" i="5"/>
  <c r="M223" i="5"/>
  <c r="L228" i="5"/>
  <c r="M228" i="5"/>
  <c r="L231" i="5"/>
  <c r="M231" i="5"/>
  <c r="M188" i="5"/>
  <c r="L188" i="5"/>
  <c r="L121" i="5"/>
  <c r="M121" i="5"/>
  <c r="M29" i="2"/>
  <c r="L29" i="2"/>
  <c r="M169" i="2"/>
  <c r="L169" i="2"/>
  <c r="L171" i="2"/>
  <c r="M171" i="2"/>
  <c r="M173" i="2"/>
  <c r="L173" i="2"/>
  <c r="M175" i="2"/>
  <c r="L175" i="2"/>
  <c r="L176" i="2" s="1"/>
  <c r="L187" i="2"/>
  <c r="M187" i="2"/>
  <c r="M189" i="2"/>
  <c r="L189" i="2"/>
  <c r="M191" i="2"/>
  <c r="L191" i="2"/>
  <c r="M193" i="2"/>
  <c r="L193" i="2"/>
  <c r="J208" i="2"/>
  <c r="M205" i="2"/>
  <c r="L205" i="2"/>
  <c r="L207" i="2"/>
  <c r="M207" i="2"/>
  <c r="M209" i="2"/>
  <c r="L209" i="2"/>
  <c r="M211" i="2"/>
  <c r="L211" i="2"/>
  <c r="L223" i="2"/>
  <c r="M223" i="2"/>
  <c r="M225" i="2"/>
  <c r="M226" i="2" s="1"/>
  <c r="L225" i="2"/>
  <c r="M227" i="2"/>
  <c r="L227" i="2"/>
  <c r="M229" i="2"/>
  <c r="L229" i="2"/>
  <c r="M241" i="2"/>
  <c r="L241" i="2"/>
  <c r="L243" i="2"/>
  <c r="L244" i="2" s="1"/>
  <c r="M243" i="2"/>
  <c r="I167" i="5"/>
  <c r="I203" i="5"/>
  <c r="H203" i="5"/>
  <c r="I221" i="5"/>
  <c r="L43" i="2"/>
  <c r="M43" i="2"/>
  <c r="I41" i="17"/>
  <c r="I95" i="17"/>
  <c r="H113" i="17"/>
  <c r="I185" i="17"/>
  <c r="H203" i="17"/>
  <c r="I221" i="17"/>
  <c r="K226" i="5"/>
  <c r="M229" i="5"/>
  <c r="L229" i="5"/>
  <c r="L230" i="5" s="1"/>
  <c r="M232" i="5"/>
  <c r="L232" i="5"/>
  <c r="M235" i="5"/>
  <c r="L235" i="5"/>
  <c r="M120" i="5"/>
  <c r="L120" i="5"/>
  <c r="I41" i="5"/>
  <c r="I95" i="5"/>
  <c r="I113" i="5"/>
  <c r="M83" i="2"/>
  <c r="L83" i="2"/>
  <c r="M101" i="2"/>
  <c r="L101" i="2"/>
  <c r="L137" i="2"/>
  <c r="N137" i="2"/>
  <c r="M246" i="2"/>
  <c r="L246" i="2"/>
  <c r="H221" i="5"/>
  <c r="H239" i="5"/>
  <c r="M47" i="2"/>
  <c r="L47" i="2"/>
  <c r="I168" i="18"/>
  <c r="H167" i="17"/>
  <c r="L225" i="5"/>
  <c r="M225" i="5"/>
  <c r="M237" i="5"/>
  <c r="L237" i="5"/>
  <c r="L189" i="5"/>
  <c r="M189" i="5"/>
  <c r="M65" i="2"/>
  <c r="L65" i="2"/>
  <c r="H186" i="18"/>
  <c r="H221" i="19"/>
  <c r="H222" i="19" s="1"/>
  <c r="I59" i="18"/>
  <c r="I221" i="18"/>
  <c r="K176" i="17"/>
  <c r="H113" i="19"/>
  <c r="H149" i="19"/>
  <c r="I95" i="18"/>
  <c r="H113" i="18"/>
  <c r="N221" i="17"/>
  <c r="H23" i="17"/>
  <c r="I167" i="17"/>
  <c r="I203" i="17"/>
  <c r="H221" i="17"/>
  <c r="M224" i="5"/>
  <c r="L224" i="5"/>
  <c r="M227" i="5"/>
  <c r="M230" i="5" s="1"/>
  <c r="L227" i="5"/>
  <c r="L233" i="5"/>
  <c r="M233" i="5"/>
  <c r="L236" i="5"/>
  <c r="M236" i="5"/>
  <c r="H23" i="5"/>
  <c r="H41" i="5"/>
  <c r="H59" i="5"/>
  <c r="H95" i="5"/>
  <c r="H113" i="5"/>
  <c r="H131" i="5"/>
  <c r="I149" i="5"/>
  <c r="L7" i="2"/>
  <c r="M7" i="2"/>
  <c r="E23" i="2"/>
  <c r="L25" i="2"/>
  <c r="M25" i="2"/>
  <c r="M170" i="2"/>
  <c r="L170" i="2"/>
  <c r="M174" i="2"/>
  <c r="M176" i="2" s="1"/>
  <c r="L174" i="2"/>
  <c r="M188" i="2"/>
  <c r="L188" i="2"/>
  <c r="L192" i="2"/>
  <c r="M192" i="2"/>
  <c r="M206" i="2"/>
  <c r="L206" i="2"/>
  <c r="M210" i="2"/>
  <c r="M212" i="2" s="1"/>
  <c r="L210" i="2"/>
  <c r="M224" i="2"/>
  <c r="L224" i="2"/>
  <c r="L228" i="2"/>
  <c r="M228" i="2"/>
  <c r="M242" i="2"/>
  <c r="L242" i="2"/>
  <c r="H185" i="5"/>
  <c r="L133" i="2"/>
  <c r="M133" i="2"/>
  <c r="M255" i="2"/>
  <c r="L255" i="2"/>
  <c r="L237" i="2"/>
  <c r="M237" i="2"/>
  <c r="M219" i="2"/>
  <c r="L219" i="2"/>
  <c r="L220" i="2" s="1"/>
  <c r="L201" i="2"/>
  <c r="M201" i="2"/>
  <c r="M183" i="2"/>
  <c r="L183" i="2"/>
  <c r="L184" i="2" s="1"/>
  <c r="L254" i="2"/>
  <c r="M254" i="2"/>
  <c r="L236" i="2"/>
  <c r="M236" i="2"/>
  <c r="L218" i="2"/>
  <c r="M218" i="2"/>
  <c r="L200" i="2"/>
  <c r="M200" i="2"/>
  <c r="L182" i="2"/>
  <c r="M182" i="2"/>
  <c r="M253" i="2"/>
  <c r="L253" i="2"/>
  <c r="J238" i="2"/>
  <c r="L235" i="2"/>
  <c r="M235" i="2"/>
  <c r="J220" i="2"/>
  <c r="M217" i="2"/>
  <c r="L217" i="2"/>
  <c r="L199" i="2"/>
  <c r="M199" i="2"/>
  <c r="M181" i="2"/>
  <c r="L181" i="2"/>
  <c r="N145" i="2"/>
  <c r="L145" i="2"/>
  <c r="L109" i="2"/>
  <c r="M109" i="2"/>
  <c r="J94" i="2"/>
  <c r="M91" i="2"/>
  <c r="L91" i="2"/>
  <c r="L73" i="2"/>
  <c r="M73" i="2"/>
  <c r="M55" i="2"/>
  <c r="L55" i="2"/>
  <c r="J40" i="2"/>
  <c r="L37" i="2"/>
  <c r="M37" i="2"/>
  <c r="L127" i="2"/>
  <c r="M127" i="2"/>
  <c r="I59" i="2"/>
  <c r="M251" i="2"/>
  <c r="L251" i="2"/>
  <c r="M233" i="2"/>
  <c r="L233" i="2"/>
  <c r="M215" i="2"/>
  <c r="L215" i="2"/>
  <c r="M197" i="2"/>
  <c r="L197" i="2"/>
  <c r="M179" i="2"/>
  <c r="M180" i="2" s="1"/>
  <c r="L179" i="2"/>
  <c r="L250" i="2"/>
  <c r="M250" i="2"/>
  <c r="M249" i="2"/>
  <c r="L249" i="2"/>
  <c r="L232" i="2"/>
  <c r="M232" i="2"/>
  <c r="M231" i="2"/>
  <c r="L231" i="2"/>
  <c r="L214" i="2"/>
  <c r="M214" i="2"/>
  <c r="J216" i="2"/>
  <c r="L213" i="2"/>
  <c r="M213" i="2"/>
  <c r="L196" i="2"/>
  <c r="M196" i="2"/>
  <c r="J198" i="2"/>
  <c r="M195" i="2"/>
  <c r="L195" i="2"/>
  <c r="L178" i="2"/>
  <c r="M178" i="2"/>
  <c r="M177" i="2"/>
  <c r="L177" i="2"/>
  <c r="N141" i="2"/>
  <c r="N144" i="2" s="1"/>
  <c r="L141" i="2"/>
  <c r="J126" i="2"/>
  <c r="M123" i="2"/>
  <c r="L123" i="2"/>
  <c r="E131" i="2"/>
  <c r="M105" i="2"/>
  <c r="L105" i="2"/>
  <c r="M87" i="2"/>
  <c r="L87" i="2"/>
  <c r="M69" i="2"/>
  <c r="L69" i="2"/>
  <c r="H59" i="2"/>
  <c r="M51" i="2"/>
  <c r="L51" i="2"/>
  <c r="M33" i="2"/>
  <c r="L33" i="2"/>
  <c r="S239" i="5"/>
  <c r="S240" i="5" s="1"/>
  <c r="P239" i="5"/>
  <c r="P240" i="5" s="1"/>
  <c r="P258" i="2" s="1"/>
  <c r="P258" i="21" s="1"/>
  <c r="Q239" i="5"/>
  <c r="P41" i="2"/>
  <c r="T95" i="2"/>
  <c r="O113" i="2"/>
  <c r="T113" i="2"/>
  <c r="Q131" i="2"/>
  <c r="Q23" i="2"/>
  <c r="P95" i="2"/>
  <c r="N35" i="2"/>
  <c r="L35" i="2"/>
  <c r="L26" i="2"/>
  <c r="N26" i="2"/>
  <c r="L31" i="2"/>
  <c r="N31" i="2"/>
  <c r="N34" i="2"/>
  <c r="L34" i="2"/>
  <c r="N39" i="2"/>
  <c r="L39" i="2"/>
  <c r="M120" i="2"/>
  <c r="L120" i="2"/>
  <c r="L57" i="2"/>
  <c r="M57" i="2"/>
  <c r="L134" i="2"/>
  <c r="M134" i="2"/>
  <c r="L27" i="2"/>
  <c r="N27" i="2"/>
  <c r="N28" i="2" s="1"/>
  <c r="N30" i="2"/>
  <c r="L30" i="2"/>
  <c r="N38" i="2"/>
  <c r="L38" i="2"/>
  <c r="L44" i="2"/>
  <c r="N44" i="2"/>
  <c r="L138" i="2"/>
  <c r="N138" i="2"/>
  <c r="M9" i="2"/>
  <c r="L9" i="2"/>
  <c r="M12" i="2"/>
  <c r="L12" i="2"/>
  <c r="M15" i="2"/>
  <c r="L15" i="2"/>
  <c r="M17" i="2"/>
  <c r="L17" i="2"/>
  <c r="M20" i="2"/>
  <c r="L20" i="2"/>
  <c r="L62" i="2"/>
  <c r="N62" i="2"/>
  <c r="N64" i="2" s="1"/>
  <c r="N66" i="2"/>
  <c r="L66" i="2"/>
  <c r="N70" i="2"/>
  <c r="L70" i="2"/>
  <c r="N74" i="2"/>
  <c r="L74" i="2"/>
  <c r="L80" i="2"/>
  <c r="N80" i="2"/>
  <c r="L85" i="2"/>
  <c r="N85" i="2"/>
  <c r="N88" i="2"/>
  <c r="L88" i="2"/>
  <c r="N93" i="2"/>
  <c r="L93" i="2"/>
  <c r="L98" i="2"/>
  <c r="N98" i="2"/>
  <c r="N100" i="2" s="1"/>
  <c r="L103" i="2"/>
  <c r="N103" i="2"/>
  <c r="N106" i="2"/>
  <c r="L106" i="2"/>
  <c r="N111" i="2"/>
  <c r="L111" i="2"/>
  <c r="L116" i="2"/>
  <c r="N116" i="2"/>
  <c r="N124" i="2"/>
  <c r="L124" i="2"/>
  <c r="N128" i="2"/>
  <c r="L128" i="2"/>
  <c r="M53" i="2"/>
  <c r="L53" i="2"/>
  <c r="M56" i="2"/>
  <c r="L56" i="2"/>
  <c r="L121" i="2"/>
  <c r="M121" i="2"/>
  <c r="N142" i="2"/>
  <c r="L142" i="2"/>
  <c r="L146" i="2"/>
  <c r="N146" i="2"/>
  <c r="L49" i="2"/>
  <c r="M49" i="2"/>
  <c r="J54" i="2"/>
  <c r="L52" i="2"/>
  <c r="M52" i="2"/>
  <c r="L8" i="2"/>
  <c r="L10" i="2" s="1"/>
  <c r="M8" i="2"/>
  <c r="L11" i="2"/>
  <c r="M11" i="2"/>
  <c r="L13" i="2"/>
  <c r="M13" i="2"/>
  <c r="L16" i="2"/>
  <c r="M16" i="2"/>
  <c r="L19" i="2"/>
  <c r="M19" i="2"/>
  <c r="L21" i="2"/>
  <c r="M21" i="2"/>
  <c r="L45" i="2"/>
  <c r="N45" i="2"/>
  <c r="L63" i="2"/>
  <c r="N63" i="2"/>
  <c r="L67" i="2"/>
  <c r="N67" i="2"/>
  <c r="N71" i="2"/>
  <c r="L71" i="2"/>
  <c r="N75" i="2"/>
  <c r="L75" i="2"/>
  <c r="L81" i="2"/>
  <c r="N81" i="2"/>
  <c r="L84" i="2"/>
  <c r="N84" i="2"/>
  <c r="L89" i="2"/>
  <c r="N89" i="2"/>
  <c r="L92" i="2"/>
  <c r="N92" i="2"/>
  <c r="N99" i="2"/>
  <c r="L99" i="2"/>
  <c r="L102" i="2"/>
  <c r="N102" i="2"/>
  <c r="L107" i="2"/>
  <c r="N107" i="2"/>
  <c r="L110" i="2"/>
  <c r="N110" i="2"/>
  <c r="N117" i="2"/>
  <c r="L117" i="2"/>
  <c r="N125" i="2"/>
  <c r="L125" i="2"/>
  <c r="N129" i="2"/>
  <c r="L129" i="2"/>
  <c r="L139" i="2"/>
  <c r="N139" i="2"/>
  <c r="N143" i="2"/>
  <c r="L143" i="2"/>
  <c r="N147" i="2"/>
  <c r="N148" i="2" s="1"/>
  <c r="L147" i="2"/>
  <c r="M48" i="2"/>
  <c r="L48" i="2"/>
  <c r="M135" i="2"/>
  <c r="L135" i="2"/>
  <c r="P23" i="2"/>
  <c r="Q59" i="2"/>
  <c r="E257" i="2"/>
  <c r="S23" i="2"/>
  <c r="H23" i="2"/>
  <c r="K18" i="2"/>
  <c r="O59" i="2"/>
  <c r="T59" i="2"/>
  <c r="H95" i="2"/>
  <c r="Q95" i="2"/>
  <c r="O95" i="2"/>
  <c r="O23" i="2"/>
  <c r="T23" i="2"/>
  <c r="I23" i="2"/>
  <c r="J28" i="2"/>
  <c r="I41" i="2"/>
  <c r="S41" i="2"/>
  <c r="J46" i="2"/>
  <c r="J100" i="2"/>
  <c r="I113" i="2"/>
  <c r="P131" i="2"/>
  <c r="O149" i="2"/>
  <c r="T149" i="2"/>
  <c r="J172" i="2"/>
  <c r="J180" i="2"/>
  <c r="K238" i="2"/>
  <c r="J176" i="2"/>
  <c r="K230" i="2"/>
  <c r="J136" i="2"/>
  <c r="J149" i="2" s="1"/>
  <c r="K202" i="2"/>
  <c r="K130" i="2"/>
  <c r="K86" i="2"/>
  <c r="K108" i="2"/>
  <c r="J22" i="2"/>
  <c r="L228" i="16"/>
  <c r="L232" i="16"/>
  <c r="I23" i="16"/>
  <c r="I149" i="16"/>
  <c r="I185" i="16"/>
  <c r="I203" i="16"/>
  <c r="I221" i="16"/>
  <c r="I239" i="16"/>
  <c r="I240" i="16" s="1"/>
  <c r="H59" i="16"/>
  <c r="H95" i="16"/>
  <c r="H23" i="16"/>
  <c r="H149" i="16"/>
  <c r="H167" i="16"/>
  <c r="H203" i="16"/>
  <c r="H239" i="16"/>
  <c r="H240" i="16" s="1"/>
  <c r="L229" i="16"/>
  <c r="I41" i="16"/>
  <c r="I167" i="16"/>
  <c r="H113" i="16"/>
  <c r="H41" i="16"/>
  <c r="H185" i="16"/>
  <c r="H221" i="16"/>
  <c r="N182" i="18"/>
  <c r="N184" i="19"/>
  <c r="I149" i="19"/>
  <c r="H167" i="19"/>
  <c r="H168" i="19" s="1"/>
  <c r="I203" i="19"/>
  <c r="I204" i="19" s="1"/>
  <c r="H41" i="18"/>
  <c r="I221" i="19"/>
  <c r="I222" i="19" s="1"/>
  <c r="I222" i="18" s="1"/>
  <c r="I222" i="17" s="1"/>
  <c r="H23" i="18"/>
  <c r="K184" i="19"/>
  <c r="I41" i="18"/>
  <c r="H95" i="18"/>
  <c r="H221" i="18"/>
  <c r="I77" i="18"/>
  <c r="H77" i="18"/>
  <c r="H167" i="18"/>
  <c r="L224" i="16"/>
  <c r="I149" i="17"/>
  <c r="H185" i="17"/>
  <c r="I113" i="16"/>
  <c r="H149" i="17"/>
  <c r="I95" i="16"/>
  <c r="K184" i="17"/>
  <c r="N173" i="17"/>
  <c r="N181" i="16"/>
  <c r="K184" i="16"/>
  <c r="K226" i="16"/>
  <c r="K230" i="16"/>
  <c r="K234" i="16"/>
  <c r="J238" i="16"/>
  <c r="O239" i="5"/>
  <c r="O240" i="5" s="1"/>
  <c r="T239" i="5"/>
  <c r="T240" i="5" s="1"/>
  <c r="K234" i="5"/>
  <c r="K238" i="5"/>
  <c r="O41" i="2"/>
  <c r="T41" i="2"/>
  <c r="E59" i="2"/>
  <c r="P59" i="2"/>
  <c r="N50" i="2"/>
  <c r="J68" i="2"/>
  <c r="J72" i="2"/>
  <c r="J76" i="2"/>
  <c r="S95" i="2"/>
  <c r="E113" i="2"/>
  <c r="J104" i="2"/>
  <c r="O131" i="2"/>
  <c r="T131" i="2"/>
  <c r="P149" i="2"/>
  <c r="K148" i="2"/>
  <c r="K176" i="2"/>
  <c r="K184" i="2"/>
  <c r="K190" i="2"/>
  <c r="K194" i="2"/>
  <c r="J202" i="2"/>
  <c r="K212" i="2"/>
  <c r="O239" i="2"/>
  <c r="T239" i="2"/>
  <c r="J244" i="2"/>
  <c r="Q257" i="2"/>
  <c r="J252" i="2"/>
  <c r="I59" i="5"/>
  <c r="I131" i="5"/>
  <c r="E41" i="2"/>
  <c r="J32" i="2"/>
  <c r="N58" i="2"/>
  <c r="K64" i="2"/>
  <c r="K82" i="2"/>
  <c r="K90" i="2"/>
  <c r="Q113" i="2"/>
  <c r="K140" i="2"/>
  <c r="J230" i="2"/>
  <c r="K256" i="2"/>
  <c r="K184" i="5"/>
  <c r="K14" i="2"/>
  <c r="H41" i="2"/>
  <c r="Q41" i="2"/>
  <c r="S59" i="2"/>
  <c r="N54" i="2"/>
  <c r="I149" i="2"/>
  <c r="S149" i="2"/>
  <c r="E203" i="2"/>
  <c r="Q239" i="2"/>
  <c r="N234" i="2"/>
  <c r="O257" i="2"/>
  <c r="O258" i="2" s="1"/>
  <c r="O258" i="21" s="1"/>
  <c r="T257" i="2"/>
  <c r="N94" i="2"/>
  <c r="Q239" i="16"/>
  <c r="Q240" i="16" s="1"/>
  <c r="Q240" i="5" s="1"/>
  <c r="M208" i="2"/>
  <c r="N202" i="2"/>
  <c r="N226" i="2"/>
  <c r="K46" i="2"/>
  <c r="K10" i="2"/>
  <c r="N136" i="2"/>
  <c r="J50" i="2"/>
  <c r="K248" i="2"/>
  <c r="J226" i="2"/>
  <c r="J234" i="2"/>
  <c r="N198" i="2"/>
  <c r="K36" i="2"/>
  <c r="N238" i="5"/>
  <c r="K239" i="5"/>
  <c r="M238" i="5"/>
  <c r="N234" i="5"/>
  <c r="E239" i="5"/>
  <c r="M234" i="5"/>
  <c r="N230" i="5"/>
  <c r="N226" i="5"/>
  <c r="M226" i="5"/>
  <c r="J256" i="2"/>
  <c r="K252" i="2"/>
  <c r="J248" i="2"/>
  <c r="K244" i="2"/>
  <c r="N238" i="2"/>
  <c r="K234" i="2"/>
  <c r="K226" i="2"/>
  <c r="K220" i="2"/>
  <c r="K216" i="2"/>
  <c r="J212" i="2"/>
  <c r="K208" i="2"/>
  <c r="K198" i="2"/>
  <c r="J194" i="2"/>
  <c r="J190" i="2"/>
  <c r="J184" i="2"/>
  <c r="K180" i="2"/>
  <c r="K172" i="2"/>
  <c r="K144" i="2"/>
  <c r="E149" i="2"/>
  <c r="K136" i="2"/>
  <c r="L136" i="2" s="1"/>
  <c r="J130" i="2"/>
  <c r="K126" i="2"/>
  <c r="M122" i="2"/>
  <c r="M118" i="2"/>
  <c r="K112" i="2"/>
  <c r="M112" i="2"/>
  <c r="N112" i="2"/>
  <c r="K104" i="2"/>
  <c r="K100" i="2"/>
  <c r="K94" i="2"/>
  <c r="J90" i="2"/>
  <c r="N90" i="2"/>
  <c r="E95" i="2"/>
  <c r="I95" i="2"/>
  <c r="J86" i="2"/>
  <c r="J82" i="2"/>
  <c r="K76" i="2"/>
  <c r="K72" i="2"/>
  <c r="K68" i="2"/>
  <c r="J64" i="2"/>
  <c r="K58" i="2"/>
  <c r="K54" i="2"/>
  <c r="K50" i="2"/>
  <c r="N46" i="2"/>
  <c r="K40" i="2"/>
  <c r="J36" i="2"/>
  <c r="K32" i="2"/>
  <c r="K28" i="2"/>
  <c r="K22" i="2"/>
  <c r="J18" i="2"/>
  <c r="J14" i="2"/>
  <c r="J10" i="2"/>
  <c r="N22" i="2"/>
  <c r="N18" i="2"/>
  <c r="N10" i="2"/>
  <c r="M10" i="2"/>
  <c r="M18" i="2"/>
  <c r="M22" i="2"/>
  <c r="N40" i="2"/>
  <c r="N68" i="2"/>
  <c r="N72" i="2"/>
  <c r="H113" i="2"/>
  <c r="P113" i="2"/>
  <c r="S113" i="2"/>
  <c r="N104" i="2"/>
  <c r="J118" i="2"/>
  <c r="J122" i="2"/>
  <c r="M108" i="2"/>
  <c r="J108" i="2"/>
  <c r="J112" i="2"/>
  <c r="K118" i="2"/>
  <c r="K122" i="2"/>
  <c r="N130" i="2"/>
  <c r="N172" i="2"/>
  <c r="N176" i="2"/>
  <c r="N180" i="2"/>
  <c r="N184" i="2"/>
  <c r="M184" i="2"/>
  <c r="N208" i="2"/>
  <c r="L212" i="2"/>
  <c r="N216" i="2"/>
  <c r="N220" i="2"/>
  <c r="N244" i="2"/>
  <c r="M244" i="2"/>
  <c r="N248" i="2"/>
  <c r="N252" i="2"/>
  <c r="N256" i="2"/>
  <c r="L226" i="2"/>
  <c r="L238" i="2"/>
  <c r="J226" i="5"/>
  <c r="J230" i="5"/>
  <c r="J234" i="5"/>
  <c r="J238" i="5"/>
  <c r="J226" i="16"/>
  <c r="M225" i="16"/>
  <c r="J230" i="16"/>
  <c r="M229" i="16"/>
  <c r="J234" i="16"/>
  <c r="L233" i="16"/>
  <c r="M233" i="16"/>
  <c r="E239" i="16"/>
  <c r="E240" i="16" s="1"/>
  <c r="M235" i="16"/>
  <c r="K238" i="16"/>
  <c r="L236" i="16"/>
  <c r="M237" i="16"/>
  <c r="L223" i="16"/>
  <c r="L226" i="16" s="1"/>
  <c r="N223" i="16"/>
  <c r="N226" i="16" s="1"/>
  <c r="M224" i="16"/>
  <c r="L227" i="16"/>
  <c r="N227" i="16"/>
  <c r="N230" i="16" s="1"/>
  <c r="M228" i="16"/>
  <c r="L231" i="16"/>
  <c r="N231" i="16"/>
  <c r="N234" i="16" s="1"/>
  <c r="M232" i="16"/>
  <c r="L235" i="16"/>
  <c r="N235" i="16"/>
  <c r="N238" i="16" s="1"/>
  <c r="M236" i="16"/>
  <c r="K92" i="19"/>
  <c r="N92" i="19" s="1"/>
  <c r="K93" i="19"/>
  <c r="N93" i="19" s="1"/>
  <c r="K91" i="19"/>
  <c r="N91" i="19" s="1"/>
  <c r="K88" i="19"/>
  <c r="N88" i="19" s="1"/>
  <c r="K89" i="19"/>
  <c r="N89" i="19" s="1"/>
  <c r="K87" i="19"/>
  <c r="N87" i="19" s="1"/>
  <c r="K84" i="19"/>
  <c r="N84" i="19" s="1"/>
  <c r="K85" i="19"/>
  <c r="N85" i="19" s="1"/>
  <c r="K83" i="19"/>
  <c r="N83" i="19" s="1"/>
  <c r="K80" i="19"/>
  <c r="N80" i="19" s="1"/>
  <c r="K81" i="19"/>
  <c r="K79" i="19"/>
  <c r="N79" i="19" s="1"/>
  <c r="I94" i="19"/>
  <c r="H94" i="19"/>
  <c r="I90" i="19"/>
  <c r="H90" i="19"/>
  <c r="I86" i="19"/>
  <c r="H86" i="19"/>
  <c r="I82" i="19"/>
  <c r="H82" i="19"/>
  <c r="K74" i="19"/>
  <c r="N74" i="19" s="1"/>
  <c r="K75" i="19"/>
  <c r="N75" i="19" s="1"/>
  <c r="K73" i="19"/>
  <c r="N73" i="19" s="1"/>
  <c r="K70" i="19"/>
  <c r="N70" i="19" s="1"/>
  <c r="K71" i="19"/>
  <c r="N71" i="19" s="1"/>
  <c r="K69" i="19"/>
  <c r="N69" i="19" s="1"/>
  <c r="K66" i="19"/>
  <c r="N66" i="19" s="1"/>
  <c r="K67" i="19"/>
  <c r="N67" i="19" s="1"/>
  <c r="K65" i="19"/>
  <c r="N65" i="19" s="1"/>
  <c r="K62" i="19"/>
  <c r="N62" i="19" s="1"/>
  <c r="K63" i="19"/>
  <c r="N63" i="19" s="1"/>
  <c r="K61" i="19"/>
  <c r="N61" i="19" s="1"/>
  <c r="I76" i="19"/>
  <c r="H76" i="19"/>
  <c r="I72" i="19"/>
  <c r="H72" i="19"/>
  <c r="I68" i="19"/>
  <c r="H68" i="19"/>
  <c r="I64" i="19"/>
  <c r="H64" i="19"/>
  <c r="K56" i="19"/>
  <c r="N56" i="19" s="1"/>
  <c r="K57" i="19"/>
  <c r="N57" i="19" s="1"/>
  <c r="K55" i="19"/>
  <c r="N55" i="19" s="1"/>
  <c r="K52" i="19"/>
  <c r="N52" i="19" s="1"/>
  <c r="K53" i="19"/>
  <c r="N53" i="19" s="1"/>
  <c r="K51" i="19"/>
  <c r="N51" i="19" s="1"/>
  <c r="K48" i="19"/>
  <c r="N48" i="19" s="1"/>
  <c r="K49" i="19"/>
  <c r="N49" i="19" s="1"/>
  <c r="K47" i="19"/>
  <c r="N47" i="19" s="1"/>
  <c r="K44" i="19"/>
  <c r="N44" i="19" s="1"/>
  <c r="K45" i="19"/>
  <c r="N45" i="19" s="1"/>
  <c r="K43" i="19"/>
  <c r="N43" i="19" s="1"/>
  <c r="I58" i="19"/>
  <c r="H58" i="19"/>
  <c r="I54" i="19"/>
  <c r="H54" i="19"/>
  <c r="I50" i="19"/>
  <c r="H50" i="19"/>
  <c r="I46" i="19"/>
  <c r="H46" i="19"/>
  <c r="N33" i="19"/>
  <c r="K38" i="19"/>
  <c r="N38" i="19" s="1"/>
  <c r="K39" i="19"/>
  <c r="N39" i="19" s="1"/>
  <c r="K37" i="19"/>
  <c r="N37" i="19" s="1"/>
  <c r="K34" i="19"/>
  <c r="N34" i="19" s="1"/>
  <c r="K35" i="19"/>
  <c r="N35" i="19" s="1"/>
  <c r="K33" i="19"/>
  <c r="K30" i="19"/>
  <c r="N30" i="19" s="1"/>
  <c r="K31" i="19"/>
  <c r="N31" i="19" s="1"/>
  <c r="K29" i="19"/>
  <c r="N29" i="19" s="1"/>
  <c r="K26" i="19"/>
  <c r="N26" i="19" s="1"/>
  <c r="K27" i="19"/>
  <c r="N27" i="19" s="1"/>
  <c r="K25" i="19"/>
  <c r="N25" i="19" s="1"/>
  <c r="I40" i="19"/>
  <c r="H40" i="19"/>
  <c r="I36" i="19"/>
  <c r="H36" i="19"/>
  <c r="I32" i="19"/>
  <c r="H32" i="19"/>
  <c r="I28" i="19"/>
  <c r="H28" i="19"/>
  <c r="H41" i="19" s="1"/>
  <c r="K21" i="19"/>
  <c r="K20" i="19"/>
  <c r="K19" i="19"/>
  <c r="N19" i="19" s="1"/>
  <c r="K16" i="19"/>
  <c r="N16" i="19" s="1"/>
  <c r="K17" i="19"/>
  <c r="K15" i="19"/>
  <c r="K12" i="19"/>
  <c r="K13" i="19"/>
  <c r="N13" i="19" s="1"/>
  <c r="K11" i="19"/>
  <c r="K8" i="19"/>
  <c r="N8" i="19" s="1"/>
  <c r="K9" i="19"/>
  <c r="I22" i="19"/>
  <c r="H22" i="19"/>
  <c r="I18" i="19"/>
  <c r="H18" i="19"/>
  <c r="I14" i="19"/>
  <c r="H14" i="19"/>
  <c r="I10" i="19"/>
  <c r="H10" i="19"/>
  <c r="K7" i="19"/>
  <c r="K10" i="19" s="1"/>
  <c r="K156" i="20"/>
  <c r="N156" i="20" s="1"/>
  <c r="K157" i="20"/>
  <c r="N157" i="20" s="1"/>
  <c r="K155" i="20"/>
  <c r="N155" i="20" s="1"/>
  <c r="K152" i="20"/>
  <c r="N152" i="20" s="1"/>
  <c r="K153" i="20"/>
  <c r="N153" i="20" s="1"/>
  <c r="K151" i="20"/>
  <c r="N151" i="20" s="1"/>
  <c r="K148" i="20"/>
  <c r="K149" i="20"/>
  <c r="N149" i="20" s="1"/>
  <c r="K147" i="20"/>
  <c r="N147" i="20" s="1"/>
  <c r="K144" i="20"/>
  <c r="K145" i="20"/>
  <c r="N145" i="20" s="1"/>
  <c r="K143" i="20"/>
  <c r="N143" i="20" s="1"/>
  <c r="K173" i="20"/>
  <c r="N173" i="20" s="1"/>
  <c r="K174" i="20"/>
  <c r="N174" i="20" s="1"/>
  <c r="K172" i="20"/>
  <c r="N172" i="20" s="1"/>
  <c r="K169" i="20"/>
  <c r="N169" i="20" s="1"/>
  <c r="K170" i="20"/>
  <c r="N170" i="20" s="1"/>
  <c r="K168" i="20"/>
  <c r="N168" i="20" s="1"/>
  <c r="K165" i="20"/>
  <c r="N165" i="20" s="1"/>
  <c r="K166" i="20"/>
  <c r="N166" i="20" s="1"/>
  <c r="K164" i="20"/>
  <c r="K161" i="20"/>
  <c r="N161" i="20" s="1"/>
  <c r="K162" i="20"/>
  <c r="N162" i="20" s="1"/>
  <c r="K160" i="20"/>
  <c r="N160" i="20" s="1"/>
  <c r="K182" i="20"/>
  <c r="N182" i="20" s="1"/>
  <c r="K191" i="20"/>
  <c r="N191" i="20" s="1"/>
  <c r="K190" i="20"/>
  <c r="K189" i="20"/>
  <c r="N189" i="20" s="1"/>
  <c r="K187" i="20"/>
  <c r="N187" i="20" s="1"/>
  <c r="K186" i="20"/>
  <c r="N186" i="20" s="1"/>
  <c r="K185" i="20"/>
  <c r="N185" i="20" s="1"/>
  <c r="K183" i="20"/>
  <c r="N183" i="20" s="1"/>
  <c r="K207" i="20"/>
  <c r="N207" i="20" s="1"/>
  <c r="K208" i="20"/>
  <c r="N208" i="20" s="1"/>
  <c r="K206" i="20"/>
  <c r="K203" i="20"/>
  <c r="N203" i="20" s="1"/>
  <c r="K204" i="20"/>
  <c r="N204" i="20" s="1"/>
  <c r="K202" i="20"/>
  <c r="N202" i="20" s="1"/>
  <c r="K199" i="20"/>
  <c r="N199" i="20" s="1"/>
  <c r="K200" i="20"/>
  <c r="N200" i="20" s="1"/>
  <c r="K198" i="20"/>
  <c r="N198" i="20" s="1"/>
  <c r="K196" i="20"/>
  <c r="N196" i="20" s="1"/>
  <c r="I209" i="20"/>
  <c r="H209" i="20"/>
  <c r="H205" i="20"/>
  <c r="I205" i="20"/>
  <c r="H201" i="20"/>
  <c r="I201" i="20"/>
  <c r="I197" i="20"/>
  <c r="H197" i="20"/>
  <c r="I192" i="20"/>
  <c r="H192" i="20"/>
  <c r="I188" i="20"/>
  <c r="H188" i="20"/>
  <c r="I184" i="20"/>
  <c r="H184" i="20"/>
  <c r="I175" i="20"/>
  <c r="H175" i="20"/>
  <c r="I171" i="20"/>
  <c r="H171" i="20"/>
  <c r="I167" i="20"/>
  <c r="H167" i="20"/>
  <c r="I163" i="20"/>
  <c r="H163" i="20"/>
  <c r="I158" i="20"/>
  <c r="H158" i="20"/>
  <c r="I154" i="20"/>
  <c r="H154" i="20"/>
  <c r="H150" i="20"/>
  <c r="I150" i="20"/>
  <c r="H146" i="20"/>
  <c r="I146" i="20"/>
  <c r="H141" i="20"/>
  <c r="I141" i="20"/>
  <c r="I137" i="20"/>
  <c r="H137" i="20"/>
  <c r="I133" i="20"/>
  <c r="H133" i="20"/>
  <c r="I129" i="20"/>
  <c r="H129" i="20"/>
  <c r="H124" i="20"/>
  <c r="I124" i="20"/>
  <c r="I120" i="20"/>
  <c r="H120" i="20"/>
  <c r="H116" i="20"/>
  <c r="I116" i="20"/>
  <c r="I112" i="20"/>
  <c r="H112" i="20"/>
  <c r="H125" i="20" s="1"/>
  <c r="H132" i="19" s="1"/>
  <c r="H132" i="18" s="1"/>
  <c r="H132" i="17" s="1"/>
  <c r="H132" i="16" s="1"/>
  <c r="H132" i="5" s="1"/>
  <c r="I107" i="20"/>
  <c r="H107" i="20"/>
  <c r="I103" i="20"/>
  <c r="H103" i="20"/>
  <c r="I99" i="20"/>
  <c r="H99" i="20"/>
  <c r="I95" i="20"/>
  <c r="H95" i="20"/>
  <c r="K139" i="20"/>
  <c r="N139" i="20" s="1"/>
  <c r="K140" i="20"/>
  <c r="N140" i="20" s="1"/>
  <c r="K138" i="20"/>
  <c r="N138" i="20" s="1"/>
  <c r="K135" i="20"/>
  <c r="N135" i="20" s="1"/>
  <c r="K136" i="20"/>
  <c r="K134" i="20"/>
  <c r="N134" i="20" s="1"/>
  <c r="K131" i="20"/>
  <c r="N131" i="20" s="1"/>
  <c r="K132" i="20"/>
  <c r="N132" i="20" s="1"/>
  <c r="K130" i="20"/>
  <c r="N130" i="20" s="1"/>
  <c r="K127" i="20"/>
  <c r="N127" i="20" s="1"/>
  <c r="K128" i="20"/>
  <c r="N128" i="20" s="1"/>
  <c r="K126" i="20"/>
  <c r="N126" i="20" s="1"/>
  <c r="K122" i="20"/>
  <c r="N122" i="20" s="1"/>
  <c r="K123" i="20"/>
  <c r="N123" i="20" s="1"/>
  <c r="K121" i="20"/>
  <c r="N121" i="20" s="1"/>
  <c r="K118" i="20"/>
  <c r="N118" i="20" s="1"/>
  <c r="K119" i="20"/>
  <c r="N119" i="20" s="1"/>
  <c r="K117" i="20"/>
  <c r="N117" i="20" s="1"/>
  <c r="K114" i="20"/>
  <c r="K115" i="20"/>
  <c r="N115" i="20" s="1"/>
  <c r="K113" i="20"/>
  <c r="N113" i="20" s="1"/>
  <c r="K110" i="20"/>
  <c r="N110" i="20" s="1"/>
  <c r="K111" i="20"/>
  <c r="N111" i="20" s="1"/>
  <c r="K109" i="20"/>
  <c r="N109" i="20" s="1"/>
  <c r="K105" i="20"/>
  <c r="N105" i="20" s="1"/>
  <c r="K106" i="20"/>
  <c r="N106" i="20" s="1"/>
  <c r="K104" i="20"/>
  <c r="N104" i="20" s="1"/>
  <c r="K101" i="20"/>
  <c r="N101" i="20" s="1"/>
  <c r="K102" i="20"/>
  <c r="N102" i="20" s="1"/>
  <c r="K100" i="20"/>
  <c r="N100" i="20" s="1"/>
  <c r="K97" i="20"/>
  <c r="N97" i="20" s="1"/>
  <c r="K98" i="20"/>
  <c r="N98" i="20" s="1"/>
  <c r="K96" i="20"/>
  <c r="N96" i="20" s="1"/>
  <c r="K93" i="20"/>
  <c r="N93" i="20" s="1"/>
  <c r="K94" i="20"/>
  <c r="N94" i="20" s="1"/>
  <c r="K92" i="20"/>
  <c r="N92" i="20" s="1"/>
  <c r="I90" i="20"/>
  <c r="H90" i="20"/>
  <c r="I86" i="20"/>
  <c r="H86" i="20"/>
  <c r="K88" i="20"/>
  <c r="N88" i="20" s="1"/>
  <c r="K89" i="20"/>
  <c r="N89" i="20" s="1"/>
  <c r="K87" i="20"/>
  <c r="N87" i="20" s="1"/>
  <c r="K84" i="20"/>
  <c r="N84" i="20" s="1"/>
  <c r="K85" i="20"/>
  <c r="N85" i="20" s="1"/>
  <c r="K83" i="20"/>
  <c r="N83" i="20" s="1"/>
  <c r="I82" i="20"/>
  <c r="H82" i="20"/>
  <c r="K80" i="20"/>
  <c r="K81" i="20"/>
  <c r="N81" i="20" s="1"/>
  <c r="K79" i="20"/>
  <c r="N79" i="20" s="1"/>
  <c r="I78" i="20"/>
  <c r="H78" i="20"/>
  <c r="K76" i="20"/>
  <c r="N76" i="20" s="1"/>
  <c r="K77" i="20"/>
  <c r="N77" i="20" s="1"/>
  <c r="K75" i="20"/>
  <c r="N75" i="20" s="1"/>
  <c r="I73" i="20"/>
  <c r="H73" i="20"/>
  <c r="K71" i="20"/>
  <c r="N71" i="20" s="1"/>
  <c r="K72" i="20"/>
  <c r="N72" i="20" s="1"/>
  <c r="K70" i="20"/>
  <c r="I69" i="20"/>
  <c r="H69" i="20"/>
  <c r="K67" i="20"/>
  <c r="N67" i="20" s="1"/>
  <c r="K68" i="20"/>
  <c r="N68" i="20" s="1"/>
  <c r="K66" i="20"/>
  <c r="N66" i="20" s="1"/>
  <c r="I65" i="20"/>
  <c r="H65" i="20"/>
  <c r="K63" i="20"/>
  <c r="N63" i="20" s="1"/>
  <c r="K64" i="20"/>
  <c r="N64" i="20" s="1"/>
  <c r="K62" i="20"/>
  <c r="I61" i="20"/>
  <c r="H61" i="20"/>
  <c r="K59" i="20"/>
  <c r="K60" i="20"/>
  <c r="N60" i="20" s="1"/>
  <c r="K58" i="20"/>
  <c r="I56" i="20"/>
  <c r="H56" i="20"/>
  <c r="K54" i="20"/>
  <c r="N54" i="20" s="1"/>
  <c r="K55" i="20"/>
  <c r="N55" i="20" s="1"/>
  <c r="K53" i="20"/>
  <c r="I52" i="20"/>
  <c r="H52" i="20"/>
  <c r="K50" i="20"/>
  <c r="N50" i="20" s="1"/>
  <c r="K51" i="20"/>
  <c r="N51" i="20" s="1"/>
  <c r="K49" i="20"/>
  <c r="I48" i="20"/>
  <c r="H48" i="20"/>
  <c r="K46" i="20"/>
  <c r="N46" i="20" s="1"/>
  <c r="K47" i="20"/>
  <c r="N47" i="20" s="1"/>
  <c r="K45" i="20"/>
  <c r="N45" i="20" s="1"/>
  <c r="I44" i="20"/>
  <c r="H44" i="20"/>
  <c r="K42" i="20"/>
  <c r="N42" i="20" s="1"/>
  <c r="K43" i="20"/>
  <c r="N43" i="20" s="1"/>
  <c r="K41" i="20"/>
  <c r="N41" i="20" s="1"/>
  <c r="I39" i="20"/>
  <c r="H39" i="20"/>
  <c r="J37" i="20"/>
  <c r="M37" i="20" s="1"/>
  <c r="J38" i="20"/>
  <c r="M38" i="20" s="1"/>
  <c r="J36" i="20"/>
  <c r="M36" i="20" s="1"/>
  <c r="K37" i="20"/>
  <c r="N37" i="20" s="1"/>
  <c r="K38" i="20"/>
  <c r="N38" i="20" s="1"/>
  <c r="K36" i="20"/>
  <c r="N36" i="20" s="1"/>
  <c r="I35" i="20"/>
  <c r="H35" i="20"/>
  <c r="K34" i="20"/>
  <c r="N34" i="20" s="1"/>
  <c r="K33" i="20"/>
  <c r="N33" i="20" s="1"/>
  <c r="K32" i="20"/>
  <c r="N32" i="20" s="1"/>
  <c r="I31" i="20"/>
  <c r="H31" i="20"/>
  <c r="K29" i="20"/>
  <c r="N29" i="20" s="1"/>
  <c r="K30" i="20"/>
  <c r="N30" i="20" s="1"/>
  <c r="K28" i="20"/>
  <c r="N28" i="20" s="1"/>
  <c r="H27" i="20"/>
  <c r="I27" i="20"/>
  <c r="K25" i="20"/>
  <c r="N25" i="20" s="1"/>
  <c r="K26" i="20"/>
  <c r="N26" i="20" s="1"/>
  <c r="K24" i="20"/>
  <c r="N24" i="20" s="1"/>
  <c r="I22" i="20"/>
  <c r="H22" i="20"/>
  <c r="K21" i="20"/>
  <c r="K20" i="20"/>
  <c r="K19" i="20"/>
  <c r="K22" i="20" s="1"/>
  <c r="I18" i="20"/>
  <c r="H18" i="20"/>
  <c r="K17" i="20"/>
  <c r="K16" i="20"/>
  <c r="N16" i="20" s="1"/>
  <c r="K15" i="20"/>
  <c r="I14" i="20"/>
  <c r="H14" i="20"/>
  <c r="I10" i="20"/>
  <c r="H10" i="20"/>
  <c r="K13" i="20"/>
  <c r="K12" i="20"/>
  <c r="K11" i="20"/>
  <c r="K9" i="20"/>
  <c r="N9" i="20" s="1"/>
  <c r="K8" i="20"/>
  <c r="N8" i="20" s="1"/>
  <c r="S209" i="20"/>
  <c r="R209" i="20"/>
  <c r="Q209" i="20"/>
  <c r="P209" i="20"/>
  <c r="O209" i="20"/>
  <c r="F209" i="20"/>
  <c r="E209" i="20"/>
  <c r="S205" i="20"/>
  <c r="R205" i="20"/>
  <c r="Q205" i="20"/>
  <c r="P205" i="20"/>
  <c r="O205" i="20"/>
  <c r="F205" i="20"/>
  <c r="E205" i="20"/>
  <c r="S201" i="20"/>
  <c r="R201" i="20"/>
  <c r="Q201" i="20"/>
  <c r="P201" i="20"/>
  <c r="O201" i="20"/>
  <c r="F201" i="20"/>
  <c r="E201" i="20"/>
  <c r="J201" i="20"/>
  <c r="S197" i="20"/>
  <c r="S210" i="20" s="1"/>
  <c r="R197" i="20"/>
  <c r="Q197" i="20"/>
  <c r="P197" i="20"/>
  <c r="O197" i="20"/>
  <c r="O210" i="20" s="1"/>
  <c r="F197" i="20"/>
  <c r="E197" i="20"/>
  <c r="K195" i="20"/>
  <c r="N195" i="20" s="1"/>
  <c r="M195" i="20"/>
  <c r="K194" i="20"/>
  <c r="N194" i="20" s="1"/>
  <c r="M194" i="20"/>
  <c r="J197" i="20"/>
  <c r="S192" i="20"/>
  <c r="R192" i="20"/>
  <c r="Q192" i="20"/>
  <c r="P192" i="20"/>
  <c r="O192" i="20"/>
  <c r="F192" i="20"/>
  <c r="E192" i="20"/>
  <c r="S188" i="20"/>
  <c r="R188" i="20"/>
  <c r="Q188" i="20"/>
  <c r="P188" i="20"/>
  <c r="O188" i="20"/>
  <c r="F188" i="20"/>
  <c r="E188" i="20"/>
  <c r="S184" i="20"/>
  <c r="R184" i="20"/>
  <c r="Q184" i="20"/>
  <c r="P184" i="20"/>
  <c r="O184" i="20"/>
  <c r="F184" i="20"/>
  <c r="E184" i="20"/>
  <c r="K181" i="20"/>
  <c r="N181" i="20" s="1"/>
  <c r="J181" i="20"/>
  <c r="S180" i="20"/>
  <c r="R180" i="20"/>
  <c r="Q180" i="20"/>
  <c r="P180" i="20"/>
  <c r="O180" i="20"/>
  <c r="G180" i="20"/>
  <c r="F180" i="20"/>
  <c r="E180" i="20"/>
  <c r="K179" i="20"/>
  <c r="N179" i="20" s="1"/>
  <c r="J179" i="20"/>
  <c r="M179" i="20" s="1"/>
  <c r="K178" i="20"/>
  <c r="N178" i="20" s="1"/>
  <c r="J178" i="20"/>
  <c r="M178" i="20" s="1"/>
  <c r="K177" i="20"/>
  <c r="N177" i="20" s="1"/>
  <c r="J177" i="20"/>
  <c r="M177" i="20" s="1"/>
  <c r="S176" i="20"/>
  <c r="R176" i="20"/>
  <c r="Q176" i="20"/>
  <c r="P176" i="20"/>
  <c r="O176" i="20"/>
  <c r="F176" i="20"/>
  <c r="S175" i="20"/>
  <c r="R175" i="20"/>
  <c r="Q175" i="20"/>
  <c r="P175" i="20"/>
  <c r="O175" i="20"/>
  <c r="F175" i="20"/>
  <c r="E175" i="20"/>
  <c r="S171" i="20"/>
  <c r="R171" i="20"/>
  <c r="Q171" i="20"/>
  <c r="P171" i="20"/>
  <c r="O171" i="20"/>
  <c r="F171" i="20"/>
  <c r="E171" i="20"/>
  <c r="S167" i="20"/>
  <c r="R167" i="20"/>
  <c r="Q167" i="20"/>
  <c r="P167" i="20"/>
  <c r="O167" i="20"/>
  <c r="F167" i="20"/>
  <c r="E167" i="20"/>
  <c r="S163" i="20"/>
  <c r="R163" i="20"/>
  <c r="Q163" i="20"/>
  <c r="P163" i="20"/>
  <c r="O163" i="20"/>
  <c r="F163" i="20"/>
  <c r="E163" i="20"/>
  <c r="L161" i="20"/>
  <c r="S158" i="20"/>
  <c r="R158" i="20"/>
  <c r="Q158" i="20"/>
  <c r="P158" i="20"/>
  <c r="O158" i="20"/>
  <c r="F158" i="20"/>
  <c r="F159" i="20" s="1"/>
  <c r="S154" i="20"/>
  <c r="R154" i="20"/>
  <c r="Q154" i="20"/>
  <c r="P154" i="20"/>
  <c r="O154" i="20"/>
  <c r="F154" i="20"/>
  <c r="S150" i="20"/>
  <c r="R150" i="20"/>
  <c r="Q150" i="20"/>
  <c r="P150" i="20"/>
  <c r="O150" i="20"/>
  <c r="G150" i="20"/>
  <c r="F150" i="20"/>
  <c r="S146" i="20"/>
  <c r="R146" i="20"/>
  <c r="Q146" i="20"/>
  <c r="P146" i="20"/>
  <c r="O146" i="20"/>
  <c r="F146" i="20"/>
  <c r="L145" i="20"/>
  <c r="S141" i="20"/>
  <c r="R141" i="20"/>
  <c r="Q141" i="20"/>
  <c r="P141" i="20"/>
  <c r="O141" i="20"/>
  <c r="F142" i="20"/>
  <c r="E141" i="20"/>
  <c r="J140" i="20"/>
  <c r="M140" i="20" s="1"/>
  <c r="J139" i="20"/>
  <c r="M139" i="20" s="1"/>
  <c r="J138" i="20"/>
  <c r="M138" i="20" s="1"/>
  <c r="S137" i="20"/>
  <c r="R137" i="20"/>
  <c r="Q137" i="20"/>
  <c r="P137" i="20"/>
  <c r="O137" i="20"/>
  <c r="E137" i="20"/>
  <c r="J136" i="20"/>
  <c r="M136" i="20" s="1"/>
  <c r="J135" i="20"/>
  <c r="J134" i="20"/>
  <c r="M134" i="20" s="1"/>
  <c r="S133" i="20"/>
  <c r="R133" i="20"/>
  <c r="Q133" i="20"/>
  <c r="P133" i="20"/>
  <c r="O133" i="20"/>
  <c r="E133" i="20"/>
  <c r="J132" i="20"/>
  <c r="J131" i="20"/>
  <c r="M131" i="20" s="1"/>
  <c r="J130" i="20"/>
  <c r="M130" i="20" s="1"/>
  <c r="S129" i="20"/>
  <c r="R129" i="20"/>
  <c r="Q129" i="20"/>
  <c r="P129" i="20"/>
  <c r="O129" i="20"/>
  <c r="E129" i="20"/>
  <c r="J128" i="20"/>
  <c r="M128" i="20" s="1"/>
  <c r="J127" i="20"/>
  <c r="J126" i="20"/>
  <c r="M126" i="20" s="1"/>
  <c r="S124" i="20"/>
  <c r="R124" i="20"/>
  <c r="Q124" i="20"/>
  <c r="P124" i="20"/>
  <c r="O124" i="20"/>
  <c r="E124" i="20"/>
  <c r="J123" i="20"/>
  <c r="M123" i="20" s="1"/>
  <c r="J122" i="20"/>
  <c r="M122" i="20" s="1"/>
  <c r="J121" i="20"/>
  <c r="S120" i="20"/>
  <c r="R120" i="20"/>
  <c r="Q120" i="20"/>
  <c r="P120" i="20"/>
  <c r="O120" i="20"/>
  <c r="E120" i="20"/>
  <c r="J119" i="20"/>
  <c r="M119" i="20" s="1"/>
  <c r="J118" i="20"/>
  <c r="M118" i="20" s="1"/>
  <c r="J117" i="20"/>
  <c r="M117" i="20" s="1"/>
  <c r="S116" i="20"/>
  <c r="R116" i="20"/>
  <c r="Q116" i="20"/>
  <c r="P116" i="20"/>
  <c r="O116" i="20"/>
  <c r="E116" i="20"/>
  <c r="J115" i="20"/>
  <c r="M115" i="20" s="1"/>
  <c r="J114" i="20"/>
  <c r="M114" i="20" s="1"/>
  <c r="J113" i="20"/>
  <c r="S112" i="20"/>
  <c r="R112" i="20"/>
  <c r="Q112" i="20"/>
  <c r="P112" i="20"/>
  <c r="P125" i="20" s="1"/>
  <c r="O112" i="20"/>
  <c r="G125" i="20"/>
  <c r="F125" i="20"/>
  <c r="E112" i="20"/>
  <c r="J111" i="20"/>
  <c r="J110" i="20"/>
  <c r="M110" i="20" s="1"/>
  <c r="J109" i="20"/>
  <c r="M109" i="20" s="1"/>
  <c r="S107" i="20"/>
  <c r="R107" i="20"/>
  <c r="Q107" i="20"/>
  <c r="P107" i="20"/>
  <c r="O107" i="20"/>
  <c r="E107" i="20"/>
  <c r="J106" i="20"/>
  <c r="M106" i="20" s="1"/>
  <c r="J105" i="20"/>
  <c r="M105" i="20" s="1"/>
  <c r="J104" i="20"/>
  <c r="M104" i="20" s="1"/>
  <c r="S103" i="20"/>
  <c r="R103" i="20"/>
  <c r="Q103" i="20"/>
  <c r="P103" i="20"/>
  <c r="O103" i="20"/>
  <c r="G108" i="20"/>
  <c r="E103" i="20"/>
  <c r="J102" i="20"/>
  <c r="M102" i="20" s="1"/>
  <c r="J101" i="20"/>
  <c r="M101" i="20" s="1"/>
  <c r="J100" i="20"/>
  <c r="M100" i="20" s="1"/>
  <c r="S99" i="20"/>
  <c r="R99" i="20"/>
  <c r="Q99" i="20"/>
  <c r="P99" i="20"/>
  <c r="O99" i="20"/>
  <c r="F108" i="20"/>
  <c r="E99" i="20"/>
  <c r="J98" i="20"/>
  <c r="M98" i="20" s="1"/>
  <c r="J97" i="20"/>
  <c r="M97" i="20" s="1"/>
  <c r="J96" i="20"/>
  <c r="M96" i="20" s="1"/>
  <c r="S95" i="20"/>
  <c r="R95" i="20"/>
  <c r="Q95" i="20"/>
  <c r="P95" i="20"/>
  <c r="O95" i="20"/>
  <c r="E95" i="20"/>
  <c r="J94" i="20"/>
  <c r="M94" i="20" s="1"/>
  <c r="J93" i="20"/>
  <c r="M93" i="20" s="1"/>
  <c r="J92" i="20"/>
  <c r="M92" i="20" s="1"/>
  <c r="S90" i="20"/>
  <c r="R90" i="20"/>
  <c r="Q90" i="20"/>
  <c r="P90" i="20"/>
  <c r="O90" i="20"/>
  <c r="F91" i="20"/>
  <c r="E90" i="20"/>
  <c r="J89" i="20"/>
  <c r="M89" i="20" s="1"/>
  <c r="J88" i="20"/>
  <c r="M88" i="20" s="1"/>
  <c r="J87" i="20"/>
  <c r="M87" i="20" s="1"/>
  <c r="S86" i="20"/>
  <c r="R86" i="20"/>
  <c r="Q86" i="20"/>
  <c r="P86" i="20"/>
  <c r="O86" i="20"/>
  <c r="E86" i="20"/>
  <c r="J85" i="20"/>
  <c r="M85" i="20" s="1"/>
  <c r="J84" i="20"/>
  <c r="M84" i="20" s="1"/>
  <c r="J83" i="20"/>
  <c r="J86" i="20" s="1"/>
  <c r="S82" i="20"/>
  <c r="R82" i="20"/>
  <c r="Q82" i="20"/>
  <c r="P82" i="20"/>
  <c r="O82" i="20"/>
  <c r="E82" i="20"/>
  <c r="J81" i="20"/>
  <c r="M81" i="20" s="1"/>
  <c r="J80" i="20"/>
  <c r="M80" i="20" s="1"/>
  <c r="J79" i="20"/>
  <c r="M79" i="20" s="1"/>
  <c r="S78" i="20"/>
  <c r="R78" i="20"/>
  <c r="Q78" i="20"/>
  <c r="P78" i="20"/>
  <c r="O78" i="20"/>
  <c r="E78" i="20"/>
  <c r="J77" i="20"/>
  <c r="M77" i="20" s="1"/>
  <c r="J76" i="20"/>
  <c r="M76" i="20" s="1"/>
  <c r="J75" i="20"/>
  <c r="S73" i="20"/>
  <c r="R73" i="20"/>
  <c r="Q73" i="20"/>
  <c r="P73" i="20"/>
  <c r="O73" i="20"/>
  <c r="E73" i="20"/>
  <c r="J72" i="20"/>
  <c r="M72" i="20" s="1"/>
  <c r="J71" i="20"/>
  <c r="M71" i="20" s="1"/>
  <c r="J70" i="20"/>
  <c r="M70" i="20" s="1"/>
  <c r="S69" i="20"/>
  <c r="R69" i="20"/>
  <c r="Q69" i="20"/>
  <c r="P69" i="20"/>
  <c r="O69" i="20"/>
  <c r="E69" i="20"/>
  <c r="J68" i="20"/>
  <c r="M68" i="20" s="1"/>
  <c r="J67" i="20"/>
  <c r="M67" i="20" s="1"/>
  <c r="J66" i="20"/>
  <c r="M66" i="20" s="1"/>
  <c r="S65" i="20"/>
  <c r="R65" i="20"/>
  <c r="Q65" i="20"/>
  <c r="P65" i="20"/>
  <c r="O65" i="20"/>
  <c r="E65" i="20"/>
  <c r="J64" i="20"/>
  <c r="M64" i="20" s="1"/>
  <c r="J63" i="20"/>
  <c r="M63" i="20" s="1"/>
  <c r="J62" i="20"/>
  <c r="M62" i="20" s="1"/>
  <c r="S61" i="20"/>
  <c r="R61" i="20"/>
  <c r="Q61" i="20"/>
  <c r="P61" i="20"/>
  <c r="O61" i="20"/>
  <c r="F74" i="20"/>
  <c r="E61" i="20"/>
  <c r="J60" i="20"/>
  <c r="M60" i="20" s="1"/>
  <c r="J59" i="20"/>
  <c r="M59" i="20" s="1"/>
  <c r="J58" i="20"/>
  <c r="M58" i="20" s="1"/>
  <c r="S56" i="20"/>
  <c r="R56" i="20"/>
  <c r="Q56" i="20"/>
  <c r="P56" i="20"/>
  <c r="O56" i="20"/>
  <c r="E56" i="20"/>
  <c r="J55" i="20"/>
  <c r="M55" i="20" s="1"/>
  <c r="J54" i="20"/>
  <c r="M54" i="20" s="1"/>
  <c r="J53" i="20"/>
  <c r="M53" i="20" s="1"/>
  <c r="S52" i="20"/>
  <c r="R52" i="20"/>
  <c r="Q52" i="20"/>
  <c r="P52" i="20"/>
  <c r="O52" i="20"/>
  <c r="E52" i="20"/>
  <c r="J51" i="20"/>
  <c r="M51" i="20" s="1"/>
  <c r="J50" i="20"/>
  <c r="M50" i="20" s="1"/>
  <c r="J49" i="20"/>
  <c r="M49" i="20" s="1"/>
  <c r="S48" i="20"/>
  <c r="R48" i="20"/>
  <c r="Q48" i="20"/>
  <c r="P48" i="20"/>
  <c r="O48" i="20"/>
  <c r="E48" i="20"/>
  <c r="J47" i="20"/>
  <c r="M47" i="20" s="1"/>
  <c r="J46" i="20"/>
  <c r="M46" i="20" s="1"/>
  <c r="J45" i="20"/>
  <c r="S44" i="20"/>
  <c r="R44" i="20"/>
  <c r="Q44" i="20"/>
  <c r="P44" i="20"/>
  <c r="O44" i="20"/>
  <c r="E44" i="20"/>
  <c r="J43" i="20"/>
  <c r="J42" i="20"/>
  <c r="M42" i="20" s="1"/>
  <c r="J41" i="20"/>
  <c r="M41" i="20" s="1"/>
  <c r="S39" i="20"/>
  <c r="R39" i="20"/>
  <c r="Q39" i="20"/>
  <c r="P39" i="20"/>
  <c r="O39" i="20"/>
  <c r="E39" i="20"/>
  <c r="S35" i="20"/>
  <c r="R35" i="20"/>
  <c r="Q35" i="20"/>
  <c r="P35" i="20"/>
  <c r="O35" i="20"/>
  <c r="G40" i="20"/>
  <c r="E35" i="20"/>
  <c r="J34" i="20"/>
  <c r="M34" i="20" s="1"/>
  <c r="J33" i="20"/>
  <c r="M33" i="20" s="1"/>
  <c r="J32" i="20"/>
  <c r="M32" i="20" s="1"/>
  <c r="S31" i="20"/>
  <c r="R31" i="20"/>
  <c r="Q31" i="20"/>
  <c r="P31" i="20"/>
  <c r="O31" i="20"/>
  <c r="E31" i="20"/>
  <c r="J30" i="20"/>
  <c r="M30" i="20" s="1"/>
  <c r="J29" i="20"/>
  <c r="M29" i="20" s="1"/>
  <c r="J28" i="20"/>
  <c r="M28" i="20" s="1"/>
  <c r="S27" i="20"/>
  <c r="R27" i="20"/>
  <c r="Q27" i="20"/>
  <c r="P27" i="20"/>
  <c r="O27" i="20"/>
  <c r="E27" i="20"/>
  <c r="J26" i="20"/>
  <c r="M26" i="20" s="1"/>
  <c r="J25" i="20"/>
  <c r="J24" i="20"/>
  <c r="M24" i="20" s="1"/>
  <c r="S22" i="20"/>
  <c r="R22" i="20"/>
  <c r="Q22" i="20"/>
  <c r="P22" i="20"/>
  <c r="O22" i="20"/>
  <c r="E22" i="20"/>
  <c r="N21" i="20"/>
  <c r="J21" i="20"/>
  <c r="M21" i="20" s="1"/>
  <c r="N20" i="20"/>
  <c r="J20" i="20"/>
  <c r="M20" i="20" s="1"/>
  <c r="J19" i="20"/>
  <c r="S18" i="20"/>
  <c r="R18" i="20"/>
  <c r="Q18" i="20"/>
  <c r="P18" i="20"/>
  <c r="O18" i="20"/>
  <c r="E18" i="20"/>
  <c r="N17" i="20"/>
  <c r="J17" i="20"/>
  <c r="M17" i="20" s="1"/>
  <c r="J16" i="20"/>
  <c r="M16" i="20" s="1"/>
  <c r="N15" i="20"/>
  <c r="J15" i="20"/>
  <c r="S14" i="20"/>
  <c r="R14" i="20"/>
  <c r="Q14" i="20"/>
  <c r="P14" i="20"/>
  <c r="O14" i="20"/>
  <c r="E14" i="20"/>
  <c r="N13" i="20"/>
  <c r="J13" i="20"/>
  <c r="M13" i="20" s="1"/>
  <c r="N12" i="20"/>
  <c r="J12" i="20"/>
  <c r="M12" i="20" s="1"/>
  <c r="N11" i="20"/>
  <c r="J11" i="20"/>
  <c r="S10" i="20"/>
  <c r="S23" i="20" s="1"/>
  <c r="R10" i="20"/>
  <c r="Q10" i="20"/>
  <c r="Q23" i="20" s="1"/>
  <c r="P10" i="20"/>
  <c r="O10" i="20"/>
  <c r="O23" i="20" s="1"/>
  <c r="E10" i="20"/>
  <c r="J9" i="20"/>
  <c r="M9" i="20" s="1"/>
  <c r="J8" i="20"/>
  <c r="M8" i="20" s="1"/>
  <c r="S220" i="19"/>
  <c r="R220" i="19"/>
  <c r="Q220" i="19"/>
  <c r="P220" i="19"/>
  <c r="O220" i="19"/>
  <c r="E220" i="19"/>
  <c r="J219" i="19"/>
  <c r="J218" i="19"/>
  <c r="M218" i="19" s="1"/>
  <c r="J217" i="19"/>
  <c r="M217" i="19" s="1"/>
  <c r="S216" i="19"/>
  <c r="R216" i="19"/>
  <c r="Q216" i="19"/>
  <c r="P216" i="19"/>
  <c r="O216" i="19"/>
  <c r="E216" i="19"/>
  <c r="E221" i="19" s="1"/>
  <c r="E222" i="19" s="1"/>
  <c r="E222" i="18" s="1"/>
  <c r="J215" i="19"/>
  <c r="M215" i="19" s="1"/>
  <c r="J214" i="19"/>
  <c r="M214" i="19" s="1"/>
  <c r="J213" i="19"/>
  <c r="M213" i="19" s="1"/>
  <c r="S212" i="19"/>
  <c r="R212" i="19"/>
  <c r="Q212" i="19"/>
  <c r="P212" i="19"/>
  <c r="O212" i="19"/>
  <c r="E212" i="19"/>
  <c r="J211" i="19"/>
  <c r="M211" i="19" s="1"/>
  <c r="J210" i="19"/>
  <c r="M210" i="19" s="1"/>
  <c r="J209" i="19"/>
  <c r="M209" i="19" s="1"/>
  <c r="S208" i="19"/>
  <c r="R208" i="19"/>
  <c r="Q208" i="19"/>
  <c r="P208" i="19"/>
  <c r="O208" i="19"/>
  <c r="E208" i="19"/>
  <c r="J207" i="19"/>
  <c r="M207" i="19" s="1"/>
  <c r="J206" i="19"/>
  <c r="M206" i="19" s="1"/>
  <c r="J205" i="19"/>
  <c r="M205" i="19" s="1"/>
  <c r="S202" i="19"/>
  <c r="R202" i="19"/>
  <c r="Q202" i="19"/>
  <c r="P202" i="19"/>
  <c r="O202" i="19"/>
  <c r="E202" i="19"/>
  <c r="K201" i="19"/>
  <c r="N201" i="19" s="1"/>
  <c r="J201" i="19"/>
  <c r="M201" i="19" s="1"/>
  <c r="K200" i="19"/>
  <c r="N200" i="19" s="1"/>
  <c r="J200" i="19"/>
  <c r="K199" i="19"/>
  <c r="J199" i="19"/>
  <c r="M199" i="19" s="1"/>
  <c r="S198" i="19"/>
  <c r="R198" i="19"/>
  <c r="Q198" i="19"/>
  <c r="P198" i="19"/>
  <c r="O198" i="19"/>
  <c r="E198" i="19"/>
  <c r="K197" i="19"/>
  <c r="N197" i="19" s="1"/>
  <c r="J197" i="19"/>
  <c r="K196" i="19"/>
  <c r="N196" i="19" s="1"/>
  <c r="J196" i="19"/>
  <c r="K195" i="19"/>
  <c r="J195" i="19"/>
  <c r="S194" i="19"/>
  <c r="R194" i="19"/>
  <c r="Q194" i="19"/>
  <c r="P194" i="19"/>
  <c r="O194" i="19"/>
  <c r="E194" i="19"/>
  <c r="J193" i="19"/>
  <c r="M193" i="19" s="1"/>
  <c r="J192" i="19"/>
  <c r="M192" i="19" s="1"/>
  <c r="N194" i="19"/>
  <c r="K194" i="19"/>
  <c r="J191" i="19"/>
  <c r="M191" i="19" s="1"/>
  <c r="S190" i="19"/>
  <c r="R190" i="19"/>
  <c r="Q190" i="19"/>
  <c r="P190" i="19"/>
  <c r="O190" i="19"/>
  <c r="E190" i="19"/>
  <c r="J187" i="19"/>
  <c r="S185" i="19"/>
  <c r="R185" i="19"/>
  <c r="Q185" i="19"/>
  <c r="Q186" i="19" s="1"/>
  <c r="P185" i="19"/>
  <c r="O185" i="19"/>
  <c r="S184" i="19"/>
  <c r="R184" i="19"/>
  <c r="Q184" i="19"/>
  <c r="P184" i="19"/>
  <c r="O184" i="19"/>
  <c r="J183" i="19"/>
  <c r="M183" i="19" s="1"/>
  <c r="J182" i="19"/>
  <c r="J181" i="19"/>
  <c r="L181" i="19" s="1"/>
  <c r="S180" i="19"/>
  <c r="R180" i="19"/>
  <c r="Q180" i="19"/>
  <c r="P180" i="19"/>
  <c r="O180" i="19"/>
  <c r="E180" i="19"/>
  <c r="J179" i="19"/>
  <c r="M179" i="19" s="1"/>
  <c r="J178" i="19"/>
  <c r="M178" i="19" s="1"/>
  <c r="J177" i="19"/>
  <c r="M177" i="19" s="1"/>
  <c r="S176" i="19"/>
  <c r="R176" i="19"/>
  <c r="Q176" i="19"/>
  <c r="P176" i="19"/>
  <c r="O176" i="19"/>
  <c r="E176" i="19"/>
  <c r="J175" i="19"/>
  <c r="M175" i="19" s="1"/>
  <c r="J174" i="19"/>
  <c r="M174" i="19" s="1"/>
  <c r="J173" i="19"/>
  <c r="M173" i="19" s="1"/>
  <c r="S172" i="19"/>
  <c r="R172" i="19"/>
  <c r="Q172" i="19"/>
  <c r="P172" i="19"/>
  <c r="O172" i="19"/>
  <c r="E172" i="19"/>
  <c r="J171" i="19"/>
  <c r="M171" i="19" s="1"/>
  <c r="J170" i="19"/>
  <c r="J169" i="19"/>
  <c r="M169" i="19" s="1"/>
  <c r="S166" i="19"/>
  <c r="R166" i="19"/>
  <c r="Q166" i="19"/>
  <c r="P166" i="19"/>
  <c r="O166" i="19"/>
  <c r="E166" i="19"/>
  <c r="J165" i="19"/>
  <c r="M165" i="19" s="1"/>
  <c r="J164" i="19"/>
  <c r="M164" i="19" s="1"/>
  <c r="J163" i="19"/>
  <c r="M163" i="19" s="1"/>
  <c r="S162" i="19"/>
  <c r="R162" i="19"/>
  <c r="Q162" i="19"/>
  <c r="P162" i="19"/>
  <c r="O162" i="19"/>
  <c r="E162" i="19"/>
  <c r="J161" i="19"/>
  <c r="M161" i="19" s="1"/>
  <c r="J160" i="19"/>
  <c r="M160" i="19" s="1"/>
  <c r="J159" i="19"/>
  <c r="M159" i="19" s="1"/>
  <c r="S158" i="19"/>
  <c r="R158" i="19"/>
  <c r="Q158" i="19"/>
  <c r="P158" i="19"/>
  <c r="O158" i="19"/>
  <c r="E158" i="19"/>
  <c r="J157" i="19"/>
  <c r="J156" i="19"/>
  <c r="M156" i="19" s="1"/>
  <c r="J155" i="19"/>
  <c r="S154" i="19"/>
  <c r="R154" i="19"/>
  <c r="Q154" i="19"/>
  <c r="P154" i="19"/>
  <c r="O154" i="19"/>
  <c r="E154" i="19"/>
  <c r="J153" i="19"/>
  <c r="M153" i="19" s="1"/>
  <c r="J152" i="19"/>
  <c r="M152" i="19" s="1"/>
  <c r="J151" i="19"/>
  <c r="M151" i="19" s="1"/>
  <c r="S148" i="19"/>
  <c r="R148" i="19"/>
  <c r="Q148" i="19"/>
  <c r="P148" i="19"/>
  <c r="O148" i="19"/>
  <c r="E148" i="19"/>
  <c r="J147" i="19"/>
  <c r="M147" i="19" s="1"/>
  <c r="J146" i="19"/>
  <c r="J145" i="19"/>
  <c r="M145" i="19" s="1"/>
  <c r="S144" i="19"/>
  <c r="R144" i="19"/>
  <c r="Q144" i="19"/>
  <c r="P144" i="19"/>
  <c r="O144" i="19"/>
  <c r="E144" i="19"/>
  <c r="J143" i="19"/>
  <c r="M143" i="19" s="1"/>
  <c r="J142" i="19"/>
  <c r="J144" i="19" s="1"/>
  <c r="J141" i="19"/>
  <c r="M141" i="19" s="1"/>
  <c r="S140" i="19"/>
  <c r="R140" i="19"/>
  <c r="Q140" i="19"/>
  <c r="P140" i="19"/>
  <c r="O140" i="19"/>
  <c r="E140" i="19"/>
  <c r="J139" i="19"/>
  <c r="M139" i="19" s="1"/>
  <c r="J138" i="19"/>
  <c r="M138" i="19" s="1"/>
  <c r="J137" i="19"/>
  <c r="M137" i="19" s="1"/>
  <c r="S136" i="19"/>
  <c r="R136" i="19"/>
  <c r="Q136" i="19"/>
  <c r="P136" i="19"/>
  <c r="O136" i="19"/>
  <c r="E136" i="19"/>
  <c r="J135" i="19"/>
  <c r="M135" i="19" s="1"/>
  <c r="J134" i="19"/>
  <c r="J136" i="19" s="1"/>
  <c r="J133" i="19"/>
  <c r="M133" i="19" s="1"/>
  <c r="S130" i="19"/>
  <c r="S131" i="19" s="1"/>
  <c r="R130" i="19"/>
  <c r="Q130" i="19"/>
  <c r="P130" i="19"/>
  <c r="O130" i="19"/>
  <c r="E130" i="19"/>
  <c r="J129" i="19"/>
  <c r="M129" i="19" s="1"/>
  <c r="J128" i="19"/>
  <c r="M128" i="19" s="1"/>
  <c r="J127" i="19"/>
  <c r="M127" i="19" s="1"/>
  <c r="S126" i="19"/>
  <c r="R126" i="19"/>
  <c r="Q126" i="19"/>
  <c r="P126" i="19"/>
  <c r="O126" i="19"/>
  <c r="E126" i="19"/>
  <c r="J125" i="19"/>
  <c r="M125" i="19" s="1"/>
  <c r="J124" i="19"/>
  <c r="M124" i="19" s="1"/>
  <c r="J123" i="19"/>
  <c r="M123" i="19" s="1"/>
  <c r="S122" i="19"/>
  <c r="R122" i="19"/>
  <c r="Q122" i="19"/>
  <c r="P122" i="19"/>
  <c r="O122" i="19"/>
  <c r="E122" i="19"/>
  <c r="J121" i="19"/>
  <c r="M121" i="19" s="1"/>
  <c r="J120" i="19"/>
  <c r="M120" i="19" s="1"/>
  <c r="J119" i="19"/>
  <c r="M119" i="19" s="1"/>
  <c r="S118" i="19"/>
  <c r="R118" i="19"/>
  <c r="Q118" i="19"/>
  <c r="P118" i="19"/>
  <c r="O118" i="19"/>
  <c r="E118" i="19"/>
  <c r="J117" i="19"/>
  <c r="M117" i="19" s="1"/>
  <c r="J116" i="19"/>
  <c r="M116" i="19" s="1"/>
  <c r="J115" i="19"/>
  <c r="M115" i="19" s="1"/>
  <c r="S112" i="19"/>
  <c r="R112" i="19"/>
  <c r="Q112" i="19"/>
  <c r="P112" i="19"/>
  <c r="O112" i="19"/>
  <c r="E112" i="19"/>
  <c r="J111" i="19"/>
  <c r="M111" i="19" s="1"/>
  <c r="J110" i="19"/>
  <c r="M110" i="19" s="1"/>
  <c r="J109" i="19"/>
  <c r="S108" i="19"/>
  <c r="R108" i="19"/>
  <c r="Q108" i="19"/>
  <c r="P108" i="19"/>
  <c r="O108" i="19"/>
  <c r="E108" i="19"/>
  <c r="J107" i="19"/>
  <c r="M107" i="19" s="1"/>
  <c r="J106" i="19"/>
  <c r="M106" i="19" s="1"/>
  <c r="K108" i="19"/>
  <c r="J105" i="19"/>
  <c r="M105" i="19" s="1"/>
  <c r="S104" i="19"/>
  <c r="R104" i="19"/>
  <c r="Q104" i="19"/>
  <c r="P104" i="19"/>
  <c r="O104" i="19"/>
  <c r="E104" i="19"/>
  <c r="J103" i="19"/>
  <c r="M103" i="19" s="1"/>
  <c r="J102" i="19"/>
  <c r="M102" i="19" s="1"/>
  <c r="J101" i="19"/>
  <c r="M101" i="19" s="1"/>
  <c r="S100" i="19"/>
  <c r="R100" i="19"/>
  <c r="Q100" i="19"/>
  <c r="P100" i="19"/>
  <c r="O100" i="19"/>
  <c r="E100" i="19"/>
  <c r="J99" i="19"/>
  <c r="J98" i="19"/>
  <c r="M98" i="19" s="1"/>
  <c r="K100" i="19"/>
  <c r="J97" i="19"/>
  <c r="M97" i="19" s="1"/>
  <c r="S94" i="19"/>
  <c r="R94" i="19"/>
  <c r="Q94" i="19"/>
  <c r="P94" i="19"/>
  <c r="O94" i="19"/>
  <c r="E94" i="19"/>
  <c r="J93" i="19"/>
  <c r="M93" i="19" s="1"/>
  <c r="J92" i="19"/>
  <c r="M92" i="19" s="1"/>
  <c r="J91" i="19"/>
  <c r="M91" i="19" s="1"/>
  <c r="S90" i="19"/>
  <c r="R90" i="19"/>
  <c r="Q90" i="19"/>
  <c r="P90" i="19"/>
  <c r="O90" i="19"/>
  <c r="E90" i="19"/>
  <c r="J89" i="19"/>
  <c r="M89" i="19" s="1"/>
  <c r="J88" i="19"/>
  <c r="M88" i="19" s="1"/>
  <c r="J87" i="19"/>
  <c r="M87" i="19" s="1"/>
  <c r="S86" i="19"/>
  <c r="R86" i="19"/>
  <c r="Q86" i="19"/>
  <c r="P86" i="19"/>
  <c r="O86" i="19"/>
  <c r="E86" i="19"/>
  <c r="J85" i="19"/>
  <c r="M85" i="19" s="1"/>
  <c r="J84" i="19"/>
  <c r="J86" i="19" s="1"/>
  <c r="J83" i="19"/>
  <c r="M83" i="19" s="1"/>
  <c r="S82" i="19"/>
  <c r="R82" i="19"/>
  <c r="Q82" i="19"/>
  <c r="Q95" i="19" s="1"/>
  <c r="P82" i="19"/>
  <c r="O82" i="19"/>
  <c r="E82" i="19"/>
  <c r="J81" i="19"/>
  <c r="M81" i="19" s="1"/>
  <c r="J80" i="19"/>
  <c r="M80" i="19" s="1"/>
  <c r="J79" i="19"/>
  <c r="M79" i="19" s="1"/>
  <c r="S76" i="19"/>
  <c r="R76" i="19"/>
  <c r="Q76" i="19"/>
  <c r="P76" i="19"/>
  <c r="O76" i="19"/>
  <c r="E76" i="19"/>
  <c r="J75" i="19"/>
  <c r="M75" i="19" s="1"/>
  <c r="J74" i="19"/>
  <c r="M74" i="19" s="1"/>
  <c r="J73" i="19"/>
  <c r="M73" i="19" s="1"/>
  <c r="S72" i="19"/>
  <c r="R72" i="19"/>
  <c r="Q72" i="19"/>
  <c r="P72" i="19"/>
  <c r="O72" i="19"/>
  <c r="E72" i="19"/>
  <c r="J71" i="19"/>
  <c r="J70" i="19"/>
  <c r="M70" i="19" s="1"/>
  <c r="J69" i="19"/>
  <c r="M69" i="19" s="1"/>
  <c r="S68" i="19"/>
  <c r="R68" i="19"/>
  <c r="Q68" i="19"/>
  <c r="P68" i="19"/>
  <c r="O68" i="19"/>
  <c r="E68" i="19"/>
  <c r="J67" i="19"/>
  <c r="M67" i="19" s="1"/>
  <c r="J66" i="19"/>
  <c r="J65" i="19"/>
  <c r="M65" i="19" s="1"/>
  <c r="S64" i="19"/>
  <c r="R64" i="19"/>
  <c r="Q64" i="19"/>
  <c r="P64" i="19"/>
  <c r="O64" i="19"/>
  <c r="E64" i="19"/>
  <c r="J63" i="19"/>
  <c r="J62" i="19"/>
  <c r="M62" i="19" s="1"/>
  <c r="J61" i="19"/>
  <c r="M61" i="19" s="1"/>
  <c r="S58" i="19"/>
  <c r="R58" i="19"/>
  <c r="Q58" i="19"/>
  <c r="P58" i="19"/>
  <c r="O58" i="19"/>
  <c r="E58" i="19"/>
  <c r="J57" i="19"/>
  <c r="M57" i="19" s="1"/>
  <c r="J56" i="19"/>
  <c r="M56" i="19" s="1"/>
  <c r="J55" i="19"/>
  <c r="M55" i="19" s="1"/>
  <c r="S54" i="19"/>
  <c r="R54" i="19"/>
  <c r="Q54" i="19"/>
  <c r="P54" i="19"/>
  <c r="O54" i="19"/>
  <c r="E54" i="19"/>
  <c r="J53" i="19"/>
  <c r="M53" i="19" s="1"/>
  <c r="J52" i="19"/>
  <c r="L52" i="19" s="1"/>
  <c r="J51" i="19"/>
  <c r="S50" i="19"/>
  <c r="R50" i="19"/>
  <c r="Q50" i="19"/>
  <c r="P50" i="19"/>
  <c r="O50" i="19"/>
  <c r="E50" i="19"/>
  <c r="J49" i="19"/>
  <c r="M49" i="19" s="1"/>
  <c r="J48" i="19"/>
  <c r="M48" i="19" s="1"/>
  <c r="J47" i="19"/>
  <c r="M47" i="19" s="1"/>
  <c r="S46" i="19"/>
  <c r="R46" i="19"/>
  <c r="Q46" i="19"/>
  <c r="P46" i="19"/>
  <c r="O46" i="19"/>
  <c r="E46" i="19"/>
  <c r="J45" i="19"/>
  <c r="M45" i="19" s="1"/>
  <c r="J44" i="19"/>
  <c r="L44" i="19" s="1"/>
  <c r="J43" i="19"/>
  <c r="M43" i="19" s="1"/>
  <c r="S40" i="19"/>
  <c r="R40" i="19"/>
  <c r="Q40" i="19"/>
  <c r="P40" i="19"/>
  <c r="O40" i="19"/>
  <c r="E40" i="19"/>
  <c r="J39" i="19"/>
  <c r="J38" i="19"/>
  <c r="M38" i="19" s="1"/>
  <c r="J37" i="19"/>
  <c r="M37" i="19" s="1"/>
  <c r="S36" i="19"/>
  <c r="R36" i="19"/>
  <c r="Q36" i="19"/>
  <c r="P36" i="19"/>
  <c r="O36" i="19"/>
  <c r="E36" i="19"/>
  <c r="J35" i="19"/>
  <c r="M35" i="19" s="1"/>
  <c r="J34" i="19"/>
  <c r="M34" i="19" s="1"/>
  <c r="J33" i="19"/>
  <c r="S32" i="19"/>
  <c r="R32" i="19"/>
  <c r="Q32" i="19"/>
  <c r="P32" i="19"/>
  <c r="O32" i="19"/>
  <c r="E32" i="19"/>
  <c r="J31" i="19"/>
  <c r="M31" i="19" s="1"/>
  <c r="J30" i="19"/>
  <c r="M30" i="19" s="1"/>
  <c r="J29" i="19"/>
  <c r="L29" i="19" s="1"/>
  <c r="S28" i="19"/>
  <c r="R28" i="19"/>
  <c r="Q28" i="19"/>
  <c r="P28" i="19"/>
  <c r="O28" i="19"/>
  <c r="E28" i="19"/>
  <c r="J27" i="19"/>
  <c r="M27" i="19" s="1"/>
  <c r="J26" i="19"/>
  <c r="M26" i="19" s="1"/>
  <c r="J25" i="19"/>
  <c r="M25" i="19" s="1"/>
  <c r="S22" i="19"/>
  <c r="R22" i="19"/>
  <c r="Q22" i="19"/>
  <c r="P22" i="19"/>
  <c r="O22" i="19"/>
  <c r="E22" i="19"/>
  <c r="N21" i="19"/>
  <c r="J21" i="19"/>
  <c r="M21" i="19" s="1"/>
  <c r="N20" i="19"/>
  <c r="J20" i="19"/>
  <c r="M20" i="19" s="1"/>
  <c r="J19" i="19"/>
  <c r="M19" i="19" s="1"/>
  <c r="S18" i="19"/>
  <c r="R18" i="19"/>
  <c r="Q18" i="19"/>
  <c r="P18" i="19"/>
  <c r="O18" i="19"/>
  <c r="E18" i="19"/>
  <c r="N17" i="19"/>
  <c r="J17" i="19"/>
  <c r="M17" i="19" s="1"/>
  <c r="J16" i="19"/>
  <c r="J15" i="19"/>
  <c r="S14" i="19"/>
  <c r="R14" i="19"/>
  <c r="Q14" i="19"/>
  <c r="P14" i="19"/>
  <c r="O14" i="19"/>
  <c r="E14" i="19"/>
  <c r="J13" i="19"/>
  <c r="M13" i="19" s="1"/>
  <c r="N12" i="19"/>
  <c r="J12" i="19"/>
  <c r="M12" i="19" s="1"/>
  <c r="J11" i="19"/>
  <c r="S10" i="19"/>
  <c r="R10" i="19"/>
  <c r="Q10" i="19"/>
  <c r="P10" i="19"/>
  <c r="O10" i="19"/>
  <c r="E10" i="19"/>
  <c r="N9" i="19"/>
  <c r="J9" i="19"/>
  <c r="M9" i="19" s="1"/>
  <c r="J8" i="19"/>
  <c r="M8" i="19" s="1"/>
  <c r="J7" i="19"/>
  <c r="S220" i="18"/>
  <c r="R220" i="18"/>
  <c r="Q220" i="18"/>
  <c r="P220" i="18"/>
  <c r="O220" i="18"/>
  <c r="J219" i="18"/>
  <c r="J218" i="18"/>
  <c r="J217" i="18"/>
  <c r="M217" i="18" s="1"/>
  <c r="S216" i="18"/>
  <c r="R216" i="18"/>
  <c r="Q216" i="18"/>
  <c r="P216" i="18"/>
  <c r="O216" i="18"/>
  <c r="J215" i="18"/>
  <c r="J214" i="18"/>
  <c r="J213" i="18"/>
  <c r="M213" i="18" s="1"/>
  <c r="S212" i="18"/>
  <c r="R212" i="18"/>
  <c r="Q212" i="18"/>
  <c r="P212" i="18"/>
  <c r="O212" i="18"/>
  <c r="J211" i="18"/>
  <c r="M211" i="18" s="1"/>
  <c r="J210" i="18"/>
  <c r="J209" i="18"/>
  <c r="S208" i="18"/>
  <c r="R208" i="18"/>
  <c r="Q208" i="18"/>
  <c r="P208" i="18"/>
  <c r="O208" i="18"/>
  <c r="E221" i="18"/>
  <c r="J207" i="18"/>
  <c r="M207" i="18" s="1"/>
  <c r="J206" i="18"/>
  <c r="J205" i="18"/>
  <c r="M205" i="18" s="1"/>
  <c r="S202" i="18"/>
  <c r="R202" i="18"/>
  <c r="Q202" i="18"/>
  <c r="P202" i="18"/>
  <c r="O202" i="18"/>
  <c r="E202" i="18"/>
  <c r="J201" i="18"/>
  <c r="J200" i="18"/>
  <c r="M200" i="18" s="1"/>
  <c r="K202" i="18"/>
  <c r="J199" i="18"/>
  <c r="M199" i="18" s="1"/>
  <c r="S198" i="18"/>
  <c r="R198" i="18"/>
  <c r="Q198" i="18"/>
  <c r="P198" i="18"/>
  <c r="O198" i="18"/>
  <c r="E198" i="18"/>
  <c r="J197" i="18"/>
  <c r="M197" i="18" s="1"/>
  <c r="J196" i="18"/>
  <c r="M196" i="18" s="1"/>
  <c r="J195" i="18"/>
  <c r="J198" i="18" s="1"/>
  <c r="S194" i="18"/>
  <c r="R194" i="18"/>
  <c r="Q194" i="18"/>
  <c r="P194" i="18"/>
  <c r="P203" i="18" s="1"/>
  <c r="O194" i="18"/>
  <c r="E194" i="18"/>
  <c r="J193" i="18"/>
  <c r="M193" i="18" s="1"/>
  <c r="J192" i="18"/>
  <c r="K194" i="18"/>
  <c r="J191" i="18"/>
  <c r="S190" i="18"/>
  <c r="R190" i="18"/>
  <c r="Q190" i="18"/>
  <c r="P190" i="18"/>
  <c r="O190" i="18"/>
  <c r="E190" i="18"/>
  <c r="J189" i="18"/>
  <c r="M189" i="18" s="1"/>
  <c r="J188" i="18"/>
  <c r="M188" i="18" s="1"/>
  <c r="K187" i="18"/>
  <c r="N187" i="18" s="1"/>
  <c r="J187" i="18"/>
  <c r="M187" i="18" s="1"/>
  <c r="S185" i="18"/>
  <c r="R185" i="18"/>
  <c r="Q185" i="18"/>
  <c r="P185" i="18"/>
  <c r="O185" i="18"/>
  <c r="S184" i="18"/>
  <c r="R184" i="18"/>
  <c r="Q184" i="18"/>
  <c r="P184" i="18"/>
  <c r="O184" i="18"/>
  <c r="J183" i="18"/>
  <c r="M183" i="18" s="1"/>
  <c r="J182" i="18"/>
  <c r="J181" i="18"/>
  <c r="S180" i="18"/>
  <c r="R180" i="18"/>
  <c r="Q180" i="18"/>
  <c r="P180" i="18"/>
  <c r="O180" i="18"/>
  <c r="E180" i="18"/>
  <c r="J179" i="18"/>
  <c r="J178" i="18"/>
  <c r="J177" i="18"/>
  <c r="M177" i="18" s="1"/>
  <c r="S176" i="18"/>
  <c r="R176" i="18"/>
  <c r="Q176" i="18"/>
  <c r="P176" i="18"/>
  <c r="O176" i="18"/>
  <c r="E176" i="18"/>
  <c r="J175" i="18"/>
  <c r="M175" i="18" s="1"/>
  <c r="J174" i="18"/>
  <c r="M174" i="18" s="1"/>
  <c r="J173" i="18"/>
  <c r="S172" i="18"/>
  <c r="R172" i="18"/>
  <c r="Q172" i="18"/>
  <c r="P172" i="18"/>
  <c r="O172" i="18"/>
  <c r="E172" i="18"/>
  <c r="J171" i="18"/>
  <c r="M171" i="18" s="1"/>
  <c r="J170" i="18"/>
  <c r="J169" i="18"/>
  <c r="M169" i="18" s="1"/>
  <c r="S166" i="18"/>
  <c r="R166" i="18"/>
  <c r="Q166" i="18"/>
  <c r="P166" i="18"/>
  <c r="O166" i="18"/>
  <c r="E166" i="18"/>
  <c r="J165" i="18"/>
  <c r="J164" i="18"/>
  <c r="M164" i="18" s="1"/>
  <c r="J163" i="18"/>
  <c r="M163" i="18" s="1"/>
  <c r="S162" i="18"/>
  <c r="R162" i="18"/>
  <c r="R167" i="18" s="1"/>
  <c r="Q162" i="18"/>
  <c r="P162" i="18"/>
  <c r="O162" i="18"/>
  <c r="E162" i="18"/>
  <c r="J161" i="18"/>
  <c r="J160" i="18"/>
  <c r="M160" i="18" s="1"/>
  <c r="J159" i="18"/>
  <c r="S158" i="18"/>
  <c r="R158" i="18"/>
  <c r="Q158" i="18"/>
  <c r="P158" i="18"/>
  <c r="O158" i="18"/>
  <c r="E158" i="18"/>
  <c r="J157" i="18"/>
  <c r="J156" i="18"/>
  <c r="M156" i="18" s="1"/>
  <c r="J155" i="18"/>
  <c r="S154" i="18"/>
  <c r="R154" i="18"/>
  <c r="Q154" i="18"/>
  <c r="P154" i="18"/>
  <c r="O154" i="18"/>
  <c r="E154" i="18"/>
  <c r="J153" i="18"/>
  <c r="J152" i="18"/>
  <c r="J151" i="18"/>
  <c r="S148" i="18"/>
  <c r="R148" i="18"/>
  <c r="Q148" i="18"/>
  <c r="P148" i="18"/>
  <c r="O148" i="18"/>
  <c r="J147" i="18"/>
  <c r="M147" i="18" s="1"/>
  <c r="J146" i="18"/>
  <c r="M146" i="18" s="1"/>
  <c r="N148" i="18"/>
  <c r="J145" i="18"/>
  <c r="S144" i="18"/>
  <c r="R144" i="18"/>
  <c r="Q144" i="18"/>
  <c r="P144" i="18"/>
  <c r="O144" i="18"/>
  <c r="J143" i="18"/>
  <c r="M143" i="18" s="1"/>
  <c r="J142" i="18"/>
  <c r="J141" i="18"/>
  <c r="M141" i="18" s="1"/>
  <c r="S140" i="18"/>
  <c r="R140" i="18"/>
  <c r="Q140" i="18"/>
  <c r="P140" i="18"/>
  <c r="O140" i="18"/>
  <c r="J139" i="18"/>
  <c r="J138" i="18"/>
  <c r="M138" i="18" s="1"/>
  <c r="K140" i="18"/>
  <c r="J137" i="18"/>
  <c r="M137" i="18" s="1"/>
  <c r="S136" i="18"/>
  <c r="R136" i="18"/>
  <c r="Q136" i="18"/>
  <c r="P136" i="18"/>
  <c r="O136" i="18"/>
  <c r="O149" i="18" s="1"/>
  <c r="L134" i="18"/>
  <c r="K136" i="18"/>
  <c r="S130" i="18"/>
  <c r="R130" i="18"/>
  <c r="Q130" i="18"/>
  <c r="P130" i="18"/>
  <c r="O130" i="18"/>
  <c r="E130" i="18"/>
  <c r="N129" i="18"/>
  <c r="J129" i="18"/>
  <c r="M129" i="18" s="1"/>
  <c r="N128" i="18"/>
  <c r="J128" i="18"/>
  <c r="L128" i="18" s="1"/>
  <c r="N127" i="18"/>
  <c r="K130" i="18"/>
  <c r="J127" i="18"/>
  <c r="L127" i="18" s="1"/>
  <c r="S126" i="18"/>
  <c r="R126" i="18"/>
  <c r="Q126" i="18"/>
  <c r="P126" i="18"/>
  <c r="O126" i="18"/>
  <c r="E126" i="18"/>
  <c r="N125" i="18"/>
  <c r="J125" i="18"/>
  <c r="L125" i="18" s="1"/>
  <c r="N124" i="18"/>
  <c r="J124" i="18"/>
  <c r="M124" i="18" s="1"/>
  <c r="N123" i="18"/>
  <c r="K126" i="18"/>
  <c r="J123" i="18"/>
  <c r="S122" i="18"/>
  <c r="R122" i="18"/>
  <c r="Q122" i="18"/>
  <c r="P122" i="18"/>
  <c r="P131" i="18" s="1"/>
  <c r="O122" i="18"/>
  <c r="E122" i="18"/>
  <c r="N121" i="18"/>
  <c r="J121" i="18"/>
  <c r="N120" i="18"/>
  <c r="J120" i="18"/>
  <c r="L120" i="18" s="1"/>
  <c r="N119" i="18"/>
  <c r="K122" i="18"/>
  <c r="J119" i="18"/>
  <c r="M119" i="18" s="1"/>
  <c r="S118" i="18"/>
  <c r="R118" i="18"/>
  <c r="Q118" i="18"/>
  <c r="P118" i="18"/>
  <c r="O118" i="18"/>
  <c r="E118" i="18"/>
  <c r="J117" i="18"/>
  <c r="J116" i="18"/>
  <c r="M116" i="18" s="1"/>
  <c r="K118" i="18"/>
  <c r="J115" i="18"/>
  <c r="M115" i="18" s="1"/>
  <c r="S112" i="18"/>
  <c r="R112" i="18"/>
  <c r="Q112" i="18"/>
  <c r="P112" i="18"/>
  <c r="O112" i="18"/>
  <c r="E112" i="18"/>
  <c r="J111" i="18"/>
  <c r="M111" i="18" s="1"/>
  <c r="J110" i="18"/>
  <c r="M110" i="18" s="1"/>
  <c r="J109" i="18"/>
  <c r="S108" i="18"/>
  <c r="R108" i="18"/>
  <c r="Q108" i="18"/>
  <c r="P108" i="18"/>
  <c r="O108" i="18"/>
  <c r="E108" i="18"/>
  <c r="J107" i="18"/>
  <c r="M107" i="18" s="1"/>
  <c r="J106" i="18"/>
  <c r="J108" i="18" s="1"/>
  <c r="J105" i="18"/>
  <c r="S104" i="18"/>
  <c r="R104" i="18"/>
  <c r="Q104" i="18"/>
  <c r="P104" i="18"/>
  <c r="O104" i="18"/>
  <c r="E104" i="18"/>
  <c r="J103" i="18"/>
  <c r="J102" i="18"/>
  <c r="M102" i="18" s="1"/>
  <c r="J101" i="18"/>
  <c r="M101" i="18" s="1"/>
  <c r="S100" i="18"/>
  <c r="R100" i="18"/>
  <c r="Q100" i="18"/>
  <c r="P100" i="18"/>
  <c r="O100" i="18"/>
  <c r="E100" i="18"/>
  <c r="J99" i="18"/>
  <c r="J98" i="18"/>
  <c r="J100" i="18" s="1"/>
  <c r="J97" i="18"/>
  <c r="M97" i="18" s="1"/>
  <c r="S94" i="18"/>
  <c r="R94" i="18"/>
  <c r="Q94" i="18"/>
  <c r="P94" i="18"/>
  <c r="O94" i="18"/>
  <c r="E94" i="18"/>
  <c r="J93" i="18"/>
  <c r="M93" i="18" s="1"/>
  <c r="J92" i="18"/>
  <c r="M92" i="18" s="1"/>
  <c r="J91" i="18"/>
  <c r="S90" i="18"/>
  <c r="R90" i="18"/>
  <c r="Q90" i="18"/>
  <c r="P90" i="18"/>
  <c r="O90" i="18"/>
  <c r="E90" i="18"/>
  <c r="J89" i="18"/>
  <c r="J88" i="18"/>
  <c r="J87" i="18"/>
  <c r="S86" i="18"/>
  <c r="R86" i="18"/>
  <c r="Q86" i="18"/>
  <c r="P86" i="18"/>
  <c r="O86" i="18"/>
  <c r="E86" i="18"/>
  <c r="J85" i="18"/>
  <c r="J84" i="18"/>
  <c r="J83" i="18"/>
  <c r="M83" i="18" s="1"/>
  <c r="S82" i="18"/>
  <c r="R82" i="18"/>
  <c r="R95" i="18" s="1"/>
  <c r="Q82" i="18"/>
  <c r="P82" i="18"/>
  <c r="O82" i="18"/>
  <c r="E82" i="18"/>
  <c r="J81" i="18"/>
  <c r="J80" i="18"/>
  <c r="M80" i="18" s="1"/>
  <c r="J79" i="18"/>
  <c r="S76" i="18"/>
  <c r="R76" i="18"/>
  <c r="Q76" i="18"/>
  <c r="P76" i="18"/>
  <c r="O76" i="18"/>
  <c r="E76" i="18"/>
  <c r="J75" i="18"/>
  <c r="M75" i="18" s="1"/>
  <c r="J74" i="18"/>
  <c r="J73" i="18"/>
  <c r="S72" i="18"/>
  <c r="R72" i="18"/>
  <c r="Q72" i="18"/>
  <c r="P72" i="18"/>
  <c r="O72" i="18"/>
  <c r="E72" i="18"/>
  <c r="J71" i="18"/>
  <c r="M71" i="18" s="1"/>
  <c r="J70" i="18"/>
  <c r="N72" i="18"/>
  <c r="J69" i="18"/>
  <c r="M69" i="18" s="1"/>
  <c r="S68" i="18"/>
  <c r="R68" i="18"/>
  <c r="Q68" i="18"/>
  <c r="P68" i="18"/>
  <c r="O68" i="18"/>
  <c r="E68" i="18"/>
  <c r="J67" i="18"/>
  <c r="M67" i="18" s="1"/>
  <c r="J66" i="18"/>
  <c r="J65" i="18"/>
  <c r="M65" i="18" s="1"/>
  <c r="S64" i="18"/>
  <c r="R64" i="18"/>
  <c r="Q64" i="18"/>
  <c r="P64" i="18"/>
  <c r="O64" i="18"/>
  <c r="E64" i="18"/>
  <c r="J63" i="18"/>
  <c r="M63" i="18" s="1"/>
  <c r="J62" i="18"/>
  <c r="J61" i="18"/>
  <c r="S58" i="18"/>
  <c r="R58" i="18"/>
  <c r="Q58" i="18"/>
  <c r="P58" i="18"/>
  <c r="O58" i="18"/>
  <c r="E58" i="18"/>
  <c r="J57" i="18"/>
  <c r="J56" i="18"/>
  <c r="K58" i="18"/>
  <c r="J55" i="18"/>
  <c r="M55" i="18" s="1"/>
  <c r="S54" i="18"/>
  <c r="R54" i="18"/>
  <c r="Q54" i="18"/>
  <c r="P54" i="18"/>
  <c r="O54" i="18"/>
  <c r="E54" i="18"/>
  <c r="J53" i="18"/>
  <c r="J52" i="18"/>
  <c r="K54" i="18"/>
  <c r="J51" i="18"/>
  <c r="S50" i="18"/>
  <c r="R50" i="18"/>
  <c r="Q50" i="18"/>
  <c r="P50" i="18"/>
  <c r="O50" i="18"/>
  <c r="E50" i="18"/>
  <c r="J49" i="18"/>
  <c r="M49" i="18" s="1"/>
  <c r="J48" i="18"/>
  <c r="K50" i="18"/>
  <c r="J47" i="18"/>
  <c r="M47" i="18" s="1"/>
  <c r="S46" i="18"/>
  <c r="R46" i="18"/>
  <c r="R59" i="18" s="1"/>
  <c r="Q46" i="18"/>
  <c r="P46" i="18"/>
  <c r="O46" i="18"/>
  <c r="E46" i="18"/>
  <c r="J45" i="18"/>
  <c r="M45" i="18" s="1"/>
  <c r="J44" i="18"/>
  <c r="K46" i="18"/>
  <c r="J43" i="18"/>
  <c r="S40" i="18"/>
  <c r="R40" i="18"/>
  <c r="Q40" i="18"/>
  <c r="P40" i="18"/>
  <c r="O40" i="18"/>
  <c r="E40" i="18"/>
  <c r="J39" i="18"/>
  <c r="M39" i="18" s="1"/>
  <c r="J38" i="18"/>
  <c r="M38" i="18" s="1"/>
  <c r="J37" i="18"/>
  <c r="L37" i="18" s="1"/>
  <c r="S36" i="18"/>
  <c r="R36" i="18"/>
  <c r="Q36" i="18"/>
  <c r="P36" i="18"/>
  <c r="O36" i="18"/>
  <c r="E36" i="18"/>
  <c r="J35" i="18"/>
  <c r="J34" i="18"/>
  <c r="J33" i="18"/>
  <c r="M33" i="18" s="1"/>
  <c r="S32" i="18"/>
  <c r="R32" i="18"/>
  <c r="Q32" i="18"/>
  <c r="P32" i="18"/>
  <c r="O32" i="18"/>
  <c r="E32" i="18"/>
  <c r="J31" i="18"/>
  <c r="M31" i="18" s="1"/>
  <c r="J30" i="18"/>
  <c r="M30" i="18" s="1"/>
  <c r="J29" i="18"/>
  <c r="S28" i="18"/>
  <c r="R28" i="18"/>
  <c r="Q28" i="18"/>
  <c r="P28" i="18"/>
  <c r="O28" i="18"/>
  <c r="E28" i="18"/>
  <c r="J27" i="18"/>
  <c r="M27" i="18" s="1"/>
  <c r="J26" i="18"/>
  <c r="M26" i="18" s="1"/>
  <c r="J25" i="18"/>
  <c r="S22" i="18"/>
  <c r="R22" i="18"/>
  <c r="Q22" i="18"/>
  <c r="P22" i="18"/>
  <c r="O22" i="18"/>
  <c r="E22" i="18"/>
  <c r="J21" i="18"/>
  <c r="M21" i="18" s="1"/>
  <c r="N20" i="18"/>
  <c r="J20" i="18"/>
  <c r="M20" i="18" s="1"/>
  <c r="N19" i="18"/>
  <c r="J19" i="18"/>
  <c r="M19" i="18" s="1"/>
  <c r="S18" i="18"/>
  <c r="R18" i="18"/>
  <c r="Q18" i="18"/>
  <c r="P18" i="18"/>
  <c r="O18" i="18"/>
  <c r="E18" i="18"/>
  <c r="J17" i="18"/>
  <c r="M17" i="18" s="1"/>
  <c r="N16" i="18"/>
  <c r="J16" i="18"/>
  <c r="L16" i="18" s="1"/>
  <c r="N15" i="18"/>
  <c r="J15" i="18"/>
  <c r="M15" i="18" s="1"/>
  <c r="S14" i="18"/>
  <c r="R14" i="18"/>
  <c r="Q14" i="18"/>
  <c r="P14" i="18"/>
  <c r="O14" i="18"/>
  <c r="E14" i="18"/>
  <c r="J13" i="18"/>
  <c r="M13" i="18" s="1"/>
  <c r="N12" i="18"/>
  <c r="J12" i="18"/>
  <c r="M12" i="18" s="1"/>
  <c r="N11" i="18"/>
  <c r="J11" i="18"/>
  <c r="S10" i="18"/>
  <c r="R10" i="18"/>
  <c r="Q10" i="18"/>
  <c r="P10" i="18"/>
  <c r="O10" i="18"/>
  <c r="E10" i="18"/>
  <c r="J9" i="18"/>
  <c r="M9" i="18" s="1"/>
  <c r="N8" i="18"/>
  <c r="J8" i="18"/>
  <c r="M8" i="18" s="1"/>
  <c r="N7" i="18"/>
  <c r="J7" i="18"/>
  <c r="S220" i="17"/>
  <c r="R220" i="17"/>
  <c r="Q220" i="17"/>
  <c r="P220" i="17"/>
  <c r="O220" i="17"/>
  <c r="E220" i="17"/>
  <c r="J219" i="17"/>
  <c r="J218" i="17"/>
  <c r="M218" i="17" s="1"/>
  <c r="J217" i="17"/>
  <c r="M217" i="17" s="1"/>
  <c r="S216" i="17"/>
  <c r="R216" i="17"/>
  <c r="Q216" i="17"/>
  <c r="P216" i="17"/>
  <c r="O216" i="17"/>
  <c r="E216" i="17"/>
  <c r="J215" i="17"/>
  <c r="J214" i="17"/>
  <c r="M214" i="17" s="1"/>
  <c r="J213" i="17"/>
  <c r="S212" i="17"/>
  <c r="R212" i="17"/>
  <c r="Q212" i="17"/>
  <c r="P212" i="17"/>
  <c r="O212" i="17"/>
  <c r="E212" i="17"/>
  <c r="J211" i="17"/>
  <c r="M211" i="17" s="1"/>
  <c r="J210" i="17"/>
  <c r="M210" i="17" s="1"/>
  <c r="J209" i="17"/>
  <c r="S208" i="17"/>
  <c r="R208" i="17"/>
  <c r="Q208" i="17"/>
  <c r="P208" i="17"/>
  <c r="O208" i="17"/>
  <c r="E208" i="17"/>
  <c r="J207" i="17"/>
  <c r="M207" i="17" s="1"/>
  <c r="J206" i="17"/>
  <c r="M206" i="17" s="1"/>
  <c r="J205" i="17"/>
  <c r="L205" i="17" s="1"/>
  <c r="S202" i="17"/>
  <c r="R202" i="17"/>
  <c r="Q202" i="17"/>
  <c r="P202" i="17"/>
  <c r="O202" i="17"/>
  <c r="E202" i="17"/>
  <c r="J201" i="17"/>
  <c r="J200" i="17"/>
  <c r="M200" i="17" s="1"/>
  <c r="K202" i="17"/>
  <c r="J199" i="17"/>
  <c r="S198" i="17"/>
  <c r="R198" i="17"/>
  <c r="Q198" i="17"/>
  <c r="P198" i="17"/>
  <c r="O198" i="17"/>
  <c r="E198" i="17"/>
  <c r="J197" i="17"/>
  <c r="M197" i="17" s="1"/>
  <c r="J196" i="17"/>
  <c r="M196" i="17" s="1"/>
  <c r="K198" i="17"/>
  <c r="J195" i="17"/>
  <c r="S194" i="17"/>
  <c r="R194" i="17"/>
  <c r="Q194" i="17"/>
  <c r="P194" i="17"/>
  <c r="O194" i="17"/>
  <c r="E194" i="17"/>
  <c r="J193" i="17"/>
  <c r="J192" i="17"/>
  <c r="J194" i="17" s="1"/>
  <c r="N194" i="17"/>
  <c r="K194" i="17"/>
  <c r="J191" i="17"/>
  <c r="S190" i="17"/>
  <c r="R190" i="17"/>
  <c r="Q190" i="17"/>
  <c r="Q203" i="17" s="1"/>
  <c r="P190" i="17"/>
  <c r="O190" i="17"/>
  <c r="E190" i="17"/>
  <c r="J189" i="17"/>
  <c r="J190" i="17" s="1"/>
  <c r="J188" i="17"/>
  <c r="M188" i="17" s="1"/>
  <c r="N190" i="17"/>
  <c r="S185" i="17"/>
  <c r="R185" i="17"/>
  <c r="Q185" i="17"/>
  <c r="P185" i="17"/>
  <c r="O185" i="17"/>
  <c r="S184" i="17"/>
  <c r="R184" i="17"/>
  <c r="Q184" i="17"/>
  <c r="P184" i="17"/>
  <c r="O184" i="17"/>
  <c r="J183" i="17"/>
  <c r="M183" i="17" s="1"/>
  <c r="J182" i="17"/>
  <c r="J181" i="17"/>
  <c r="S180" i="17"/>
  <c r="R180" i="17"/>
  <c r="Q180" i="17"/>
  <c r="P180" i="17"/>
  <c r="O180" i="17"/>
  <c r="E180" i="17"/>
  <c r="J179" i="17"/>
  <c r="M179" i="17" s="1"/>
  <c r="J178" i="17"/>
  <c r="M178" i="17" s="1"/>
  <c r="J177" i="17"/>
  <c r="M177" i="17" s="1"/>
  <c r="S176" i="17"/>
  <c r="R176" i="17"/>
  <c r="Q176" i="17"/>
  <c r="P176" i="17"/>
  <c r="O176" i="17"/>
  <c r="E176" i="17"/>
  <c r="J175" i="17"/>
  <c r="M175" i="17" s="1"/>
  <c r="J174" i="17"/>
  <c r="J173" i="17"/>
  <c r="M173" i="17" s="1"/>
  <c r="S172" i="17"/>
  <c r="R172" i="17"/>
  <c r="Q172" i="17"/>
  <c r="P172" i="17"/>
  <c r="O172" i="17"/>
  <c r="E172" i="17"/>
  <c r="J171" i="17"/>
  <c r="M171" i="17" s="1"/>
  <c r="J170" i="17"/>
  <c r="M170" i="17" s="1"/>
  <c r="J169" i="17"/>
  <c r="S166" i="17"/>
  <c r="R166" i="17"/>
  <c r="Q166" i="17"/>
  <c r="P166" i="17"/>
  <c r="O166" i="17"/>
  <c r="E166" i="17"/>
  <c r="J165" i="17"/>
  <c r="J164" i="17"/>
  <c r="M164" i="17" s="1"/>
  <c r="J163" i="17"/>
  <c r="M163" i="17" s="1"/>
  <c r="S162" i="17"/>
  <c r="R162" i="17"/>
  <c r="Q162" i="17"/>
  <c r="P162" i="17"/>
  <c r="O162" i="17"/>
  <c r="E162" i="17"/>
  <c r="J161" i="17"/>
  <c r="M161" i="17" s="1"/>
  <c r="J160" i="17"/>
  <c r="M160" i="17" s="1"/>
  <c r="K162" i="17"/>
  <c r="J159" i="17"/>
  <c r="S158" i="17"/>
  <c r="R158" i="17"/>
  <c r="Q158" i="17"/>
  <c r="P158" i="17"/>
  <c r="O158" i="17"/>
  <c r="E158" i="17"/>
  <c r="J157" i="17"/>
  <c r="K158" i="17"/>
  <c r="J156" i="17"/>
  <c r="J158" i="17" s="1"/>
  <c r="J155" i="17"/>
  <c r="M155" i="17" s="1"/>
  <c r="S154" i="17"/>
  <c r="R154" i="17"/>
  <c r="Q154" i="17"/>
  <c r="P154" i="17"/>
  <c r="O154" i="17"/>
  <c r="E154" i="17"/>
  <c r="J153" i="17"/>
  <c r="J152" i="17"/>
  <c r="J151" i="17"/>
  <c r="M151" i="17" s="1"/>
  <c r="S148" i="17"/>
  <c r="R148" i="17"/>
  <c r="Q148" i="17"/>
  <c r="P148" i="17"/>
  <c r="O148" i="17"/>
  <c r="E148" i="17"/>
  <c r="J147" i="17"/>
  <c r="M147" i="17" s="1"/>
  <c r="J146" i="17"/>
  <c r="M146" i="17" s="1"/>
  <c r="J145" i="17"/>
  <c r="S144" i="17"/>
  <c r="S149" i="17" s="1"/>
  <c r="R144" i="17"/>
  <c r="Q144" i="17"/>
  <c r="Q149" i="17" s="1"/>
  <c r="P144" i="17"/>
  <c r="O144" i="17"/>
  <c r="E144" i="17"/>
  <c r="J143" i="17"/>
  <c r="M143" i="17" s="1"/>
  <c r="J142" i="17"/>
  <c r="J141" i="17"/>
  <c r="M141" i="17" s="1"/>
  <c r="S140" i="17"/>
  <c r="R140" i="17"/>
  <c r="Q140" i="17"/>
  <c r="P140" i="17"/>
  <c r="O140" i="17"/>
  <c r="E140" i="17"/>
  <c r="J139" i="17"/>
  <c r="M139" i="17" s="1"/>
  <c r="J138" i="17"/>
  <c r="K140" i="17"/>
  <c r="J137" i="17"/>
  <c r="S136" i="17"/>
  <c r="R136" i="17"/>
  <c r="Q136" i="17"/>
  <c r="P136" i="17"/>
  <c r="O136" i="17"/>
  <c r="E136" i="17"/>
  <c r="J135" i="17"/>
  <c r="M135" i="17" s="1"/>
  <c r="J134" i="17"/>
  <c r="J133" i="17"/>
  <c r="S130" i="17"/>
  <c r="R130" i="17"/>
  <c r="Q130" i="17"/>
  <c r="P130" i="17"/>
  <c r="O130" i="17"/>
  <c r="E130" i="17"/>
  <c r="J129" i="17"/>
  <c r="J128" i="17"/>
  <c r="M128" i="17" s="1"/>
  <c r="N130" i="17"/>
  <c r="J127" i="17"/>
  <c r="S126" i="17"/>
  <c r="R126" i="17"/>
  <c r="Q126" i="17"/>
  <c r="P126" i="17"/>
  <c r="O126" i="17"/>
  <c r="E126" i="17"/>
  <c r="J125" i="17"/>
  <c r="J124" i="17"/>
  <c r="M124" i="17" s="1"/>
  <c r="J123" i="17"/>
  <c r="M123" i="17" s="1"/>
  <c r="S122" i="17"/>
  <c r="R122" i="17"/>
  <c r="Q122" i="17"/>
  <c r="P122" i="17"/>
  <c r="O122" i="17"/>
  <c r="E122" i="17"/>
  <c r="J121" i="17"/>
  <c r="M121" i="17" s="1"/>
  <c r="J120" i="17"/>
  <c r="M120" i="17" s="1"/>
  <c r="J119" i="17"/>
  <c r="S118" i="17"/>
  <c r="R118" i="17"/>
  <c r="Q118" i="17"/>
  <c r="P118" i="17"/>
  <c r="O118" i="17"/>
  <c r="E118" i="17"/>
  <c r="J117" i="17"/>
  <c r="M117" i="17" s="1"/>
  <c r="J116" i="17"/>
  <c r="M116" i="17" s="1"/>
  <c r="J115" i="17"/>
  <c r="L115" i="17" s="1"/>
  <c r="S112" i="17"/>
  <c r="R112" i="17"/>
  <c r="Q112" i="17"/>
  <c r="P112" i="17"/>
  <c r="O112" i="17"/>
  <c r="E112" i="17"/>
  <c r="J111" i="17"/>
  <c r="M111" i="17" s="1"/>
  <c r="J110" i="17"/>
  <c r="J112" i="17" s="1"/>
  <c r="N112" i="17"/>
  <c r="J109" i="17"/>
  <c r="S108" i="17"/>
  <c r="R108" i="17"/>
  <c r="Q108" i="17"/>
  <c r="P108" i="17"/>
  <c r="O108" i="17"/>
  <c r="E108" i="17"/>
  <c r="J107" i="17"/>
  <c r="M107" i="17" s="1"/>
  <c r="J106" i="17"/>
  <c r="K108" i="17"/>
  <c r="J105" i="17"/>
  <c r="M105" i="17" s="1"/>
  <c r="S104" i="17"/>
  <c r="R104" i="17"/>
  <c r="Q104" i="17"/>
  <c r="P104" i="17"/>
  <c r="O104" i="17"/>
  <c r="E104" i="17"/>
  <c r="J103" i="17"/>
  <c r="M103" i="17" s="1"/>
  <c r="J102" i="17"/>
  <c r="J101" i="17"/>
  <c r="M101" i="17" s="1"/>
  <c r="S100" i="17"/>
  <c r="R100" i="17"/>
  <c r="Q100" i="17"/>
  <c r="P100" i="17"/>
  <c r="O100" i="17"/>
  <c r="O113" i="17" s="1"/>
  <c r="E100" i="17"/>
  <c r="J99" i="17"/>
  <c r="J98" i="17"/>
  <c r="M98" i="17" s="1"/>
  <c r="K100" i="17"/>
  <c r="J97" i="17"/>
  <c r="M97" i="17" s="1"/>
  <c r="S94" i="17"/>
  <c r="R94" i="17"/>
  <c r="Q94" i="17"/>
  <c r="P94" i="17"/>
  <c r="O94" i="17"/>
  <c r="E94" i="17"/>
  <c r="J93" i="17"/>
  <c r="J92" i="17"/>
  <c r="J91" i="17"/>
  <c r="J94" i="17" s="1"/>
  <c r="S90" i="17"/>
  <c r="R90" i="17"/>
  <c r="Q90" i="17"/>
  <c r="P90" i="17"/>
  <c r="O90" i="17"/>
  <c r="E90" i="17"/>
  <c r="J89" i="17"/>
  <c r="M89" i="17" s="1"/>
  <c r="J88" i="17"/>
  <c r="M88" i="17" s="1"/>
  <c r="J87" i="17"/>
  <c r="M87" i="17" s="1"/>
  <c r="S86" i="17"/>
  <c r="R86" i="17"/>
  <c r="Q86" i="17"/>
  <c r="P86" i="17"/>
  <c r="O86" i="17"/>
  <c r="E86" i="17"/>
  <c r="J85" i="17"/>
  <c r="J84" i="17"/>
  <c r="M84" i="17" s="1"/>
  <c r="J83" i="17"/>
  <c r="S82" i="17"/>
  <c r="R82" i="17"/>
  <c r="Q82" i="17"/>
  <c r="P82" i="17"/>
  <c r="O82" i="17"/>
  <c r="E82" i="17"/>
  <c r="E95" i="17" s="1"/>
  <c r="J81" i="17"/>
  <c r="M81" i="17" s="1"/>
  <c r="J80" i="17"/>
  <c r="M80" i="17" s="1"/>
  <c r="J79" i="17"/>
  <c r="M79" i="17" s="1"/>
  <c r="S76" i="17"/>
  <c r="R76" i="17"/>
  <c r="Q76" i="17"/>
  <c r="P76" i="17"/>
  <c r="O76" i="17"/>
  <c r="E76" i="17"/>
  <c r="J75" i="17"/>
  <c r="J74" i="17"/>
  <c r="J73" i="17"/>
  <c r="S72" i="17"/>
  <c r="R72" i="17"/>
  <c r="Q72" i="17"/>
  <c r="P72" i="17"/>
  <c r="O72" i="17"/>
  <c r="E72" i="17"/>
  <c r="J71" i="17"/>
  <c r="M71" i="17" s="1"/>
  <c r="J70" i="17"/>
  <c r="J69" i="17"/>
  <c r="S68" i="17"/>
  <c r="R68" i="17"/>
  <c r="Q68" i="17"/>
  <c r="P68" i="17"/>
  <c r="O68" i="17"/>
  <c r="E68" i="17"/>
  <c r="J67" i="17"/>
  <c r="J66" i="17"/>
  <c r="M66" i="17" s="1"/>
  <c r="J65" i="17"/>
  <c r="M65" i="17" s="1"/>
  <c r="S64" i="17"/>
  <c r="R64" i="17"/>
  <c r="Q64" i="17"/>
  <c r="P64" i="17"/>
  <c r="O64" i="17"/>
  <c r="E64" i="17"/>
  <c r="J63" i="17"/>
  <c r="L63" i="17" s="1"/>
  <c r="J62" i="17"/>
  <c r="M62" i="17" s="1"/>
  <c r="K64" i="17"/>
  <c r="J61" i="17"/>
  <c r="M61" i="17" s="1"/>
  <c r="S58" i="17"/>
  <c r="R58" i="17"/>
  <c r="Q58" i="17"/>
  <c r="P58" i="17"/>
  <c r="O58" i="17"/>
  <c r="E58" i="17"/>
  <c r="J57" i="17"/>
  <c r="M57" i="17" s="1"/>
  <c r="J56" i="17"/>
  <c r="M56" i="17" s="1"/>
  <c r="N58" i="17"/>
  <c r="J55" i="17"/>
  <c r="L55" i="17" s="1"/>
  <c r="S54" i="17"/>
  <c r="R54" i="17"/>
  <c r="Q54" i="17"/>
  <c r="P54" i="17"/>
  <c r="O54" i="17"/>
  <c r="E54" i="17"/>
  <c r="J53" i="17"/>
  <c r="M53" i="17" s="1"/>
  <c r="J52" i="17"/>
  <c r="M52" i="17" s="1"/>
  <c r="N54" i="17"/>
  <c r="J51" i="17"/>
  <c r="S50" i="17"/>
  <c r="S59" i="17" s="1"/>
  <c r="R50" i="17"/>
  <c r="Q50" i="17"/>
  <c r="P50" i="17"/>
  <c r="O50" i="17"/>
  <c r="E50" i="17"/>
  <c r="J49" i="17"/>
  <c r="M49" i="17" s="1"/>
  <c r="J48" i="17"/>
  <c r="K50" i="17"/>
  <c r="J47" i="17"/>
  <c r="S46" i="17"/>
  <c r="R46" i="17"/>
  <c r="Q46" i="17"/>
  <c r="P46" i="17"/>
  <c r="O46" i="17"/>
  <c r="E46" i="17"/>
  <c r="J45" i="17"/>
  <c r="M45" i="17" s="1"/>
  <c r="J44" i="17"/>
  <c r="M44" i="17" s="1"/>
  <c r="N46" i="17"/>
  <c r="J43" i="17"/>
  <c r="S40" i="17"/>
  <c r="R40" i="17"/>
  <c r="Q40" i="17"/>
  <c r="P40" i="17"/>
  <c r="O40" i="17"/>
  <c r="E40" i="17"/>
  <c r="J39" i="17"/>
  <c r="M39" i="17" s="1"/>
  <c r="J38" i="17"/>
  <c r="J37" i="17"/>
  <c r="M37" i="17" s="1"/>
  <c r="S36" i="17"/>
  <c r="S41" i="17" s="1"/>
  <c r="R36" i="17"/>
  <c r="Q36" i="17"/>
  <c r="P36" i="17"/>
  <c r="O36" i="17"/>
  <c r="E36" i="17"/>
  <c r="J35" i="17"/>
  <c r="M35" i="17" s="1"/>
  <c r="J34" i="17"/>
  <c r="J33" i="17"/>
  <c r="M33" i="17" s="1"/>
  <c r="S32" i="17"/>
  <c r="R32" i="17"/>
  <c r="Q32" i="17"/>
  <c r="P32" i="17"/>
  <c r="O32" i="17"/>
  <c r="E32" i="17"/>
  <c r="J31" i="17"/>
  <c r="J30" i="17"/>
  <c r="M30" i="17" s="1"/>
  <c r="K32" i="17"/>
  <c r="J29" i="17"/>
  <c r="L29" i="17" s="1"/>
  <c r="S28" i="17"/>
  <c r="R28" i="17"/>
  <c r="Q28" i="17"/>
  <c r="P28" i="17"/>
  <c r="P41" i="17" s="1"/>
  <c r="O28" i="17"/>
  <c r="E28" i="17"/>
  <c r="J27" i="17"/>
  <c r="J26" i="17"/>
  <c r="M26" i="17" s="1"/>
  <c r="K28" i="17"/>
  <c r="J25" i="17"/>
  <c r="M25" i="17" s="1"/>
  <c r="S22" i="17"/>
  <c r="R22" i="17"/>
  <c r="Q22" i="17"/>
  <c r="P22" i="17"/>
  <c r="O22" i="17"/>
  <c r="E22" i="17"/>
  <c r="N21" i="17"/>
  <c r="J21" i="17"/>
  <c r="M21" i="17" s="1"/>
  <c r="N20" i="17"/>
  <c r="J20" i="17"/>
  <c r="J19" i="17"/>
  <c r="M19" i="17" s="1"/>
  <c r="S18" i="17"/>
  <c r="R18" i="17"/>
  <c r="Q18" i="17"/>
  <c r="P18" i="17"/>
  <c r="O18" i="17"/>
  <c r="E18" i="17"/>
  <c r="N17" i="17"/>
  <c r="J17" i="17"/>
  <c r="M17" i="17" s="1"/>
  <c r="N16" i="17"/>
  <c r="J16" i="17"/>
  <c r="J15" i="17"/>
  <c r="S14" i="17"/>
  <c r="R14" i="17"/>
  <c r="Q14" i="17"/>
  <c r="P14" i="17"/>
  <c r="O14" i="17"/>
  <c r="E14" i="17"/>
  <c r="N13" i="17"/>
  <c r="J13" i="17"/>
  <c r="M13" i="17" s="1"/>
  <c r="N12" i="17"/>
  <c r="J12" i="17"/>
  <c r="J11" i="17"/>
  <c r="S10" i="17"/>
  <c r="R10" i="17"/>
  <c r="Q10" i="17"/>
  <c r="P10" i="17"/>
  <c r="O10" i="17"/>
  <c r="E10" i="17"/>
  <c r="N9" i="17"/>
  <c r="J9" i="17"/>
  <c r="M9" i="17" s="1"/>
  <c r="N8" i="17"/>
  <c r="J8" i="17"/>
  <c r="L8" i="17" s="1"/>
  <c r="J7" i="17"/>
  <c r="T220" i="16"/>
  <c r="S220" i="16"/>
  <c r="Q220" i="16"/>
  <c r="P220" i="16"/>
  <c r="O220" i="16"/>
  <c r="E220" i="16"/>
  <c r="J219" i="16"/>
  <c r="M219" i="16" s="1"/>
  <c r="J218" i="16"/>
  <c r="M218" i="16" s="1"/>
  <c r="J217" i="16"/>
  <c r="T216" i="16"/>
  <c r="S216" i="16"/>
  <c r="Q216" i="16"/>
  <c r="P216" i="16"/>
  <c r="O216" i="16"/>
  <c r="E216" i="16"/>
  <c r="J215" i="16"/>
  <c r="J214" i="16"/>
  <c r="M214" i="16" s="1"/>
  <c r="J213" i="16"/>
  <c r="T212" i="16"/>
  <c r="S212" i="16"/>
  <c r="Q212" i="16"/>
  <c r="P212" i="16"/>
  <c r="O212" i="16"/>
  <c r="E212" i="16"/>
  <c r="J211" i="16"/>
  <c r="M211" i="16" s="1"/>
  <c r="J210" i="16"/>
  <c r="J209" i="16"/>
  <c r="L209" i="16" s="1"/>
  <c r="T208" i="16"/>
  <c r="S208" i="16"/>
  <c r="Q208" i="16"/>
  <c r="P208" i="16"/>
  <c r="O208" i="16"/>
  <c r="E208" i="16"/>
  <c r="J207" i="16"/>
  <c r="J206" i="16"/>
  <c r="J205" i="16"/>
  <c r="M205" i="16" s="1"/>
  <c r="T202" i="16"/>
  <c r="S202" i="16"/>
  <c r="Q202" i="16"/>
  <c r="P202" i="16"/>
  <c r="O202" i="16"/>
  <c r="E202" i="16"/>
  <c r="J201" i="16"/>
  <c r="M201" i="16" s="1"/>
  <c r="J200" i="16"/>
  <c r="M200" i="16" s="1"/>
  <c r="K202" i="16"/>
  <c r="J199" i="16"/>
  <c r="M199" i="16" s="1"/>
  <c r="T198" i="16"/>
  <c r="S198" i="16"/>
  <c r="Q198" i="16"/>
  <c r="P198" i="16"/>
  <c r="O198" i="16"/>
  <c r="E198" i="16"/>
  <c r="J197" i="16"/>
  <c r="M197" i="16" s="1"/>
  <c r="J196" i="16"/>
  <c r="M196" i="16" s="1"/>
  <c r="N198" i="16"/>
  <c r="K198" i="16"/>
  <c r="J195" i="16"/>
  <c r="M195" i="16" s="1"/>
  <c r="T194" i="16"/>
  <c r="S194" i="16"/>
  <c r="Q194" i="16"/>
  <c r="P194" i="16"/>
  <c r="O194" i="16"/>
  <c r="E194" i="16"/>
  <c r="J193" i="16"/>
  <c r="M193" i="16" s="1"/>
  <c r="J192" i="16"/>
  <c r="M192" i="16" s="1"/>
  <c r="J191" i="16"/>
  <c r="T190" i="16"/>
  <c r="S190" i="16"/>
  <c r="Q190" i="16"/>
  <c r="P190" i="16"/>
  <c r="O190" i="16"/>
  <c r="E190" i="16"/>
  <c r="J189" i="16"/>
  <c r="J188" i="16"/>
  <c r="L188" i="16" s="1"/>
  <c r="K190" i="16"/>
  <c r="J187" i="16"/>
  <c r="M187" i="16" s="1"/>
  <c r="T185" i="16"/>
  <c r="S185" i="16"/>
  <c r="Q185" i="16"/>
  <c r="P185" i="16"/>
  <c r="O185" i="16"/>
  <c r="T184" i="16"/>
  <c r="S184" i="16"/>
  <c r="Q184" i="16"/>
  <c r="P184" i="16"/>
  <c r="O184" i="16"/>
  <c r="J183" i="16"/>
  <c r="M183" i="16" s="1"/>
  <c r="J182" i="16"/>
  <c r="M182" i="16" s="1"/>
  <c r="J181" i="16"/>
  <c r="T180" i="16"/>
  <c r="S180" i="16"/>
  <c r="Q180" i="16"/>
  <c r="P180" i="16"/>
  <c r="O180" i="16"/>
  <c r="E180" i="16"/>
  <c r="J179" i="16"/>
  <c r="M179" i="16" s="1"/>
  <c r="J178" i="16"/>
  <c r="J177" i="16"/>
  <c r="M177" i="16" s="1"/>
  <c r="T176" i="16"/>
  <c r="S176" i="16"/>
  <c r="Q176" i="16"/>
  <c r="P176" i="16"/>
  <c r="O176" i="16"/>
  <c r="E176" i="16"/>
  <c r="J175" i="16"/>
  <c r="M175" i="16" s="1"/>
  <c r="J174" i="16"/>
  <c r="M174" i="16" s="1"/>
  <c r="J173" i="16"/>
  <c r="M173" i="16" s="1"/>
  <c r="T172" i="16"/>
  <c r="S172" i="16"/>
  <c r="Q172" i="16"/>
  <c r="P172" i="16"/>
  <c r="O172" i="16"/>
  <c r="E172" i="16"/>
  <c r="J171" i="16"/>
  <c r="L171" i="16" s="1"/>
  <c r="J170" i="16"/>
  <c r="J169" i="16"/>
  <c r="T166" i="16"/>
  <c r="S166" i="16"/>
  <c r="Q166" i="16"/>
  <c r="P166" i="16"/>
  <c r="O166" i="16"/>
  <c r="E166" i="16"/>
  <c r="J165" i="16"/>
  <c r="J164" i="16"/>
  <c r="M164" i="16" s="1"/>
  <c r="K166" i="16"/>
  <c r="J163" i="16"/>
  <c r="J166" i="16" s="1"/>
  <c r="T162" i="16"/>
  <c r="S162" i="16"/>
  <c r="Q162" i="16"/>
  <c r="P162" i="16"/>
  <c r="O162" i="16"/>
  <c r="E162" i="16"/>
  <c r="J161" i="16"/>
  <c r="M161" i="16" s="1"/>
  <c r="J160" i="16"/>
  <c r="M160" i="16" s="1"/>
  <c r="J159" i="16"/>
  <c r="T158" i="16"/>
  <c r="S158" i="16"/>
  <c r="Q158" i="16"/>
  <c r="P158" i="16"/>
  <c r="O158" i="16"/>
  <c r="E158" i="16"/>
  <c r="J157" i="16"/>
  <c r="J156" i="16"/>
  <c r="L156" i="16" s="1"/>
  <c r="K158" i="16"/>
  <c r="J155" i="16"/>
  <c r="M155" i="16" s="1"/>
  <c r="T154" i="16"/>
  <c r="S154" i="16"/>
  <c r="Q154" i="16"/>
  <c r="P154" i="16"/>
  <c r="O154" i="16"/>
  <c r="E154" i="16"/>
  <c r="J153" i="16"/>
  <c r="M153" i="16" s="1"/>
  <c r="J152" i="16"/>
  <c r="M152" i="16" s="1"/>
  <c r="J151" i="16"/>
  <c r="T148" i="16"/>
  <c r="S148" i="16"/>
  <c r="Q148" i="16"/>
  <c r="P148" i="16"/>
  <c r="O148" i="16"/>
  <c r="E148" i="16"/>
  <c r="J147" i="16"/>
  <c r="M147" i="16" s="1"/>
  <c r="J146" i="16"/>
  <c r="J145" i="16"/>
  <c r="T144" i="16"/>
  <c r="S144" i="16"/>
  <c r="Q144" i="16"/>
  <c r="P144" i="16"/>
  <c r="O144" i="16"/>
  <c r="E144" i="16"/>
  <c r="J143" i="16"/>
  <c r="J142" i="16"/>
  <c r="J141" i="16"/>
  <c r="M141" i="16" s="1"/>
  <c r="T140" i="16"/>
  <c r="S140" i="16"/>
  <c r="Q140" i="16"/>
  <c r="P140" i="16"/>
  <c r="O140" i="16"/>
  <c r="E140" i="16"/>
  <c r="J139" i="16"/>
  <c r="M139" i="16" s="1"/>
  <c r="J138" i="16"/>
  <c r="M138" i="16" s="1"/>
  <c r="J137" i="16"/>
  <c r="M137" i="16" s="1"/>
  <c r="T136" i="16"/>
  <c r="S136" i="16"/>
  <c r="Q136" i="16"/>
  <c r="P136" i="16"/>
  <c r="O136" i="16"/>
  <c r="K136" i="16"/>
  <c r="E136" i="16"/>
  <c r="J135" i="16"/>
  <c r="M135" i="16" s="1"/>
  <c r="J134" i="16"/>
  <c r="J133" i="16"/>
  <c r="T130" i="16"/>
  <c r="S130" i="16"/>
  <c r="Q130" i="16"/>
  <c r="P130" i="16"/>
  <c r="O130" i="16"/>
  <c r="E130" i="16"/>
  <c r="J129" i="16"/>
  <c r="M129" i="16" s="1"/>
  <c r="J128" i="16"/>
  <c r="T126" i="16"/>
  <c r="S126" i="16"/>
  <c r="Q126" i="16"/>
  <c r="P126" i="16"/>
  <c r="O126" i="16"/>
  <c r="E126" i="16"/>
  <c r="J125" i="16"/>
  <c r="M125" i="16" s="1"/>
  <c r="J124" i="16"/>
  <c r="J123" i="16"/>
  <c r="T122" i="16"/>
  <c r="S122" i="16"/>
  <c r="Q122" i="16"/>
  <c r="P122" i="16"/>
  <c r="O122" i="16"/>
  <c r="E122" i="16"/>
  <c r="J121" i="16"/>
  <c r="M121" i="16" s="1"/>
  <c r="J120" i="16"/>
  <c r="J119" i="16"/>
  <c r="M119" i="16" s="1"/>
  <c r="T118" i="16"/>
  <c r="S118" i="16"/>
  <c r="Q118" i="16"/>
  <c r="P118" i="16"/>
  <c r="O118" i="16"/>
  <c r="E118" i="16"/>
  <c r="J117" i="16"/>
  <c r="M117" i="16" s="1"/>
  <c r="J116" i="16"/>
  <c r="J115" i="16"/>
  <c r="T112" i="16"/>
  <c r="S112" i="16"/>
  <c r="Q112" i="16"/>
  <c r="P112" i="16"/>
  <c r="O112" i="16"/>
  <c r="E112" i="16"/>
  <c r="J111" i="16"/>
  <c r="M111" i="16" s="1"/>
  <c r="J110" i="16"/>
  <c r="M110" i="16" s="1"/>
  <c r="J109" i="16"/>
  <c r="T108" i="16"/>
  <c r="S108" i="16"/>
  <c r="Q108" i="16"/>
  <c r="P108" i="16"/>
  <c r="O108" i="16"/>
  <c r="E108" i="16"/>
  <c r="J107" i="16"/>
  <c r="M107" i="16" s="1"/>
  <c r="J106" i="16"/>
  <c r="M106" i="16" s="1"/>
  <c r="J105" i="16"/>
  <c r="M105" i="16" s="1"/>
  <c r="T104" i="16"/>
  <c r="S104" i="16"/>
  <c r="Q104" i="16"/>
  <c r="P104" i="16"/>
  <c r="O104" i="16"/>
  <c r="E104" i="16"/>
  <c r="J103" i="16"/>
  <c r="J102" i="16"/>
  <c r="J101" i="16"/>
  <c r="T100" i="16"/>
  <c r="S100" i="16"/>
  <c r="Q100" i="16"/>
  <c r="P100" i="16"/>
  <c r="O100" i="16"/>
  <c r="E100" i="16"/>
  <c r="J99" i="16"/>
  <c r="M99" i="16" s="1"/>
  <c r="J98" i="16"/>
  <c r="M98" i="16" s="1"/>
  <c r="J97" i="16"/>
  <c r="M97" i="16" s="1"/>
  <c r="T94" i="16"/>
  <c r="S94" i="16"/>
  <c r="Q94" i="16"/>
  <c r="P94" i="16"/>
  <c r="O94" i="16"/>
  <c r="E94" i="16"/>
  <c r="J93" i="16"/>
  <c r="M93" i="16" s="1"/>
  <c r="J92" i="16"/>
  <c r="M92" i="16" s="1"/>
  <c r="J91" i="16"/>
  <c r="T90" i="16"/>
  <c r="S90" i="16"/>
  <c r="Q90" i="16"/>
  <c r="P90" i="16"/>
  <c r="O90" i="16"/>
  <c r="E90" i="16"/>
  <c r="J89" i="16"/>
  <c r="J88" i="16"/>
  <c r="M88" i="16" s="1"/>
  <c r="J87" i="16"/>
  <c r="T86" i="16"/>
  <c r="S86" i="16"/>
  <c r="Q86" i="16"/>
  <c r="P86" i="16"/>
  <c r="O86" i="16"/>
  <c r="E86" i="16"/>
  <c r="J85" i="16"/>
  <c r="M85" i="16" s="1"/>
  <c r="J84" i="16"/>
  <c r="N86" i="16"/>
  <c r="J83" i="16"/>
  <c r="T82" i="16"/>
  <c r="S82" i="16"/>
  <c r="Q82" i="16"/>
  <c r="P82" i="16"/>
  <c r="O82" i="16"/>
  <c r="E82" i="16"/>
  <c r="J81" i="16"/>
  <c r="M81" i="16" s="1"/>
  <c r="J80" i="16"/>
  <c r="N82" i="16"/>
  <c r="J79" i="16"/>
  <c r="L79" i="16" s="1"/>
  <c r="T76" i="16"/>
  <c r="S76" i="16"/>
  <c r="Q76" i="16"/>
  <c r="P76" i="16"/>
  <c r="O76" i="16"/>
  <c r="E76" i="16"/>
  <c r="J75" i="16"/>
  <c r="M75" i="16" s="1"/>
  <c r="J74" i="16"/>
  <c r="K76" i="16"/>
  <c r="J73" i="16"/>
  <c r="M73" i="16" s="1"/>
  <c r="T72" i="16"/>
  <c r="S72" i="16"/>
  <c r="Q72" i="16"/>
  <c r="P72" i="16"/>
  <c r="O72" i="16"/>
  <c r="E72" i="16"/>
  <c r="J71" i="16"/>
  <c r="M71" i="16" s="1"/>
  <c r="J70" i="16"/>
  <c r="M70" i="16" s="1"/>
  <c r="K72" i="16"/>
  <c r="J69" i="16"/>
  <c r="T68" i="16"/>
  <c r="S68" i="16"/>
  <c r="Q68" i="16"/>
  <c r="P68" i="16"/>
  <c r="O68" i="16"/>
  <c r="E68" i="16"/>
  <c r="J67" i="16"/>
  <c r="M67" i="16" s="1"/>
  <c r="J66" i="16"/>
  <c r="M66" i="16" s="1"/>
  <c r="K68" i="16"/>
  <c r="J65" i="16"/>
  <c r="T64" i="16"/>
  <c r="S64" i="16"/>
  <c r="Q64" i="16"/>
  <c r="P64" i="16"/>
  <c r="O64" i="16"/>
  <c r="E64" i="16"/>
  <c r="J63" i="16"/>
  <c r="M63" i="16" s="1"/>
  <c r="J62" i="16"/>
  <c r="K64" i="16"/>
  <c r="J61" i="16"/>
  <c r="M61" i="16" s="1"/>
  <c r="T58" i="16"/>
  <c r="S58" i="16"/>
  <c r="Q58" i="16"/>
  <c r="P58" i="16"/>
  <c r="O58" i="16"/>
  <c r="E58" i="16"/>
  <c r="J57" i="16"/>
  <c r="M57" i="16" s="1"/>
  <c r="J56" i="16"/>
  <c r="M56" i="16" s="1"/>
  <c r="K58" i="16"/>
  <c r="J55" i="16"/>
  <c r="M55" i="16" s="1"/>
  <c r="T54" i="16"/>
  <c r="S54" i="16"/>
  <c r="Q54" i="16"/>
  <c r="P54" i="16"/>
  <c r="O54" i="16"/>
  <c r="E54" i="16"/>
  <c r="J53" i="16"/>
  <c r="M53" i="16" s="1"/>
  <c r="J52" i="16"/>
  <c r="K54" i="16"/>
  <c r="J51" i="16"/>
  <c r="T50" i="16"/>
  <c r="S50" i="16"/>
  <c r="Q50" i="16"/>
  <c r="P50" i="16"/>
  <c r="O50" i="16"/>
  <c r="E50" i="16"/>
  <c r="E59" i="16" s="1"/>
  <c r="J49" i="16"/>
  <c r="J48" i="16"/>
  <c r="M48" i="16" s="1"/>
  <c r="J47" i="16"/>
  <c r="M47" i="16" s="1"/>
  <c r="T46" i="16"/>
  <c r="S46" i="16"/>
  <c r="Q46" i="16"/>
  <c r="P46" i="16"/>
  <c r="O46" i="16"/>
  <c r="E46" i="16"/>
  <c r="J45" i="16"/>
  <c r="M45" i="16" s="1"/>
  <c r="J44" i="16"/>
  <c r="M44" i="16" s="1"/>
  <c r="J43" i="16"/>
  <c r="L43" i="16" s="1"/>
  <c r="T40" i="16"/>
  <c r="S40" i="16"/>
  <c r="Q40" i="16"/>
  <c r="P40" i="16"/>
  <c r="O40" i="16"/>
  <c r="E40" i="16"/>
  <c r="J39" i="16"/>
  <c r="M39" i="16" s="1"/>
  <c r="J38" i="16"/>
  <c r="M38" i="16" s="1"/>
  <c r="N40" i="16"/>
  <c r="J37" i="16"/>
  <c r="M37" i="16" s="1"/>
  <c r="T36" i="16"/>
  <c r="S36" i="16"/>
  <c r="Q36" i="16"/>
  <c r="P36" i="16"/>
  <c r="O36" i="16"/>
  <c r="E36" i="16"/>
  <c r="J35" i="16"/>
  <c r="M35" i="16" s="1"/>
  <c r="J34" i="16"/>
  <c r="M34" i="16" s="1"/>
  <c r="N36" i="16"/>
  <c r="J33" i="16"/>
  <c r="M33" i="16" s="1"/>
  <c r="T32" i="16"/>
  <c r="S32" i="16"/>
  <c r="Q32" i="16"/>
  <c r="P32" i="16"/>
  <c r="O32" i="16"/>
  <c r="E32" i="16"/>
  <c r="J31" i="16"/>
  <c r="M31" i="16" s="1"/>
  <c r="J30" i="16"/>
  <c r="M30" i="16" s="1"/>
  <c r="N32" i="16"/>
  <c r="J29" i="16"/>
  <c r="M29" i="16" s="1"/>
  <c r="T28" i="16"/>
  <c r="S28" i="16"/>
  <c r="Q28" i="16"/>
  <c r="P28" i="16"/>
  <c r="O28" i="16"/>
  <c r="E28" i="16"/>
  <c r="J27" i="16"/>
  <c r="J26" i="16"/>
  <c r="M26" i="16" s="1"/>
  <c r="J25" i="16"/>
  <c r="T22" i="16"/>
  <c r="S22" i="16"/>
  <c r="Q22" i="16"/>
  <c r="P22" i="16"/>
  <c r="O22" i="16"/>
  <c r="E22" i="16"/>
  <c r="N21" i="16"/>
  <c r="J21" i="16"/>
  <c r="M21" i="16" s="1"/>
  <c r="N20" i="16"/>
  <c r="J20" i="16"/>
  <c r="M20" i="16" s="1"/>
  <c r="N19" i="16"/>
  <c r="J19" i="16"/>
  <c r="T18" i="16"/>
  <c r="S18" i="16"/>
  <c r="Q18" i="16"/>
  <c r="P18" i="16"/>
  <c r="O18" i="16"/>
  <c r="E18" i="16"/>
  <c r="N17" i="16"/>
  <c r="J17" i="16"/>
  <c r="L17" i="16" s="1"/>
  <c r="N16" i="16"/>
  <c r="J16" i="16"/>
  <c r="L16" i="16" s="1"/>
  <c r="N15" i="16"/>
  <c r="J15" i="16"/>
  <c r="M15" i="16" s="1"/>
  <c r="T14" i="16"/>
  <c r="S14" i="16"/>
  <c r="Q14" i="16"/>
  <c r="P14" i="16"/>
  <c r="O14" i="16"/>
  <c r="E14" i="16"/>
  <c r="N13" i="16"/>
  <c r="J13" i="16"/>
  <c r="M13" i="16" s="1"/>
  <c r="N12" i="16"/>
  <c r="J12" i="16"/>
  <c r="M12" i="16" s="1"/>
  <c r="N11" i="16"/>
  <c r="J11" i="16"/>
  <c r="L11" i="16" s="1"/>
  <c r="T10" i="16"/>
  <c r="T23" i="16" s="1"/>
  <c r="S10" i="16"/>
  <c r="S23" i="16" s="1"/>
  <c r="Q10" i="16"/>
  <c r="P10" i="16"/>
  <c r="P23" i="16" s="1"/>
  <c r="O10" i="16"/>
  <c r="E10" i="16"/>
  <c r="N9" i="16"/>
  <c r="J9" i="16"/>
  <c r="M9" i="16" s="1"/>
  <c r="J8" i="16"/>
  <c r="L8" i="16" s="1"/>
  <c r="N7" i="16"/>
  <c r="J7" i="16"/>
  <c r="T184" i="5"/>
  <c r="S184" i="5"/>
  <c r="Q184" i="5"/>
  <c r="P184" i="5"/>
  <c r="O184" i="5"/>
  <c r="T220" i="5"/>
  <c r="S220" i="5"/>
  <c r="Q220" i="5"/>
  <c r="P220" i="5"/>
  <c r="O220" i="5"/>
  <c r="E220" i="5"/>
  <c r="J219" i="5"/>
  <c r="J218" i="5"/>
  <c r="J217" i="5"/>
  <c r="T216" i="5"/>
  <c r="S216" i="5"/>
  <c r="Q216" i="5"/>
  <c r="P216" i="5"/>
  <c r="O216" i="5"/>
  <c r="E216" i="5"/>
  <c r="J215" i="5"/>
  <c r="J214" i="5"/>
  <c r="J213" i="5"/>
  <c r="T212" i="5"/>
  <c r="S212" i="5"/>
  <c r="Q212" i="5"/>
  <c r="P212" i="5"/>
  <c r="O212" i="5"/>
  <c r="E212" i="5"/>
  <c r="J211" i="5"/>
  <c r="J210" i="5"/>
  <c r="J209" i="5"/>
  <c r="T208" i="5"/>
  <c r="S208" i="5"/>
  <c r="Q208" i="5"/>
  <c r="P208" i="5"/>
  <c r="O208" i="5"/>
  <c r="E208" i="5"/>
  <c r="J207" i="5"/>
  <c r="J206" i="5"/>
  <c r="J208" i="5" s="1"/>
  <c r="J205" i="5"/>
  <c r="T202" i="5"/>
  <c r="S202" i="5"/>
  <c r="Q202" i="5"/>
  <c r="P202" i="5"/>
  <c r="O202" i="5"/>
  <c r="E202" i="5"/>
  <c r="J201" i="5"/>
  <c r="J200" i="5"/>
  <c r="J199" i="5"/>
  <c r="T198" i="5"/>
  <c r="S198" i="5"/>
  <c r="Q198" i="5"/>
  <c r="P198" i="5"/>
  <c r="O198" i="5"/>
  <c r="E198" i="5"/>
  <c r="J197" i="5"/>
  <c r="J196" i="5"/>
  <c r="J198" i="5" s="1"/>
  <c r="J195" i="5"/>
  <c r="T194" i="5"/>
  <c r="S194" i="5"/>
  <c r="Q194" i="5"/>
  <c r="P194" i="5"/>
  <c r="O194" i="5"/>
  <c r="E194" i="5"/>
  <c r="N194" i="5"/>
  <c r="J193" i="5"/>
  <c r="J192" i="5"/>
  <c r="J194" i="5" s="1"/>
  <c r="J191" i="5"/>
  <c r="T190" i="5"/>
  <c r="S190" i="5"/>
  <c r="Q190" i="5"/>
  <c r="P190" i="5"/>
  <c r="O190" i="5"/>
  <c r="E190" i="5"/>
  <c r="J187" i="5"/>
  <c r="J190" i="5" s="1"/>
  <c r="T185" i="5"/>
  <c r="S185" i="5"/>
  <c r="Q185" i="5"/>
  <c r="P185" i="5"/>
  <c r="O185" i="5"/>
  <c r="J183" i="5"/>
  <c r="J182" i="5"/>
  <c r="J181" i="5"/>
  <c r="T180" i="5"/>
  <c r="S180" i="5"/>
  <c r="Q180" i="5"/>
  <c r="P180" i="5"/>
  <c r="O180" i="5"/>
  <c r="E180" i="5"/>
  <c r="J179" i="5"/>
  <c r="J178" i="5"/>
  <c r="J177" i="5"/>
  <c r="T176" i="5"/>
  <c r="S176" i="5"/>
  <c r="Q176" i="5"/>
  <c r="P176" i="5"/>
  <c r="O176" i="5"/>
  <c r="E176" i="5"/>
  <c r="J175" i="5"/>
  <c r="J174" i="5"/>
  <c r="J173" i="5"/>
  <c r="T172" i="5"/>
  <c r="S172" i="5"/>
  <c r="Q172" i="5"/>
  <c r="P172" i="5"/>
  <c r="O172" i="5"/>
  <c r="E172" i="5"/>
  <c r="J171" i="5"/>
  <c r="J170" i="5"/>
  <c r="J172" i="5" s="1"/>
  <c r="J169" i="5"/>
  <c r="T166" i="5"/>
  <c r="S166" i="5"/>
  <c r="Q166" i="5"/>
  <c r="P166" i="5"/>
  <c r="O166" i="5"/>
  <c r="E166" i="5"/>
  <c r="J165" i="5"/>
  <c r="J164" i="5"/>
  <c r="J163" i="5"/>
  <c r="T162" i="5"/>
  <c r="S162" i="5"/>
  <c r="Q162" i="5"/>
  <c r="P162" i="5"/>
  <c r="O162" i="5"/>
  <c r="E162" i="5"/>
  <c r="J161" i="5"/>
  <c r="J160" i="5"/>
  <c r="J159" i="5"/>
  <c r="T158" i="5"/>
  <c r="S158" i="5"/>
  <c r="Q158" i="5"/>
  <c r="P158" i="5"/>
  <c r="O158" i="5"/>
  <c r="E158" i="5"/>
  <c r="J157" i="5"/>
  <c r="J156" i="5"/>
  <c r="J155" i="5"/>
  <c r="T154" i="5"/>
  <c r="S154" i="5"/>
  <c r="Q154" i="5"/>
  <c r="P154" i="5"/>
  <c r="O154" i="5"/>
  <c r="E154" i="5"/>
  <c r="J153" i="5"/>
  <c r="J152" i="5"/>
  <c r="J154" i="5" s="1"/>
  <c r="J151" i="5"/>
  <c r="T148" i="5"/>
  <c r="S148" i="5"/>
  <c r="Q148" i="5"/>
  <c r="P148" i="5"/>
  <c r="O148" i="5"/>
  <c r="E148" i="5"/>
  <c r="J147" i="5"/>
  <c r="J146" i="5"/>
  <c r="J145" i="5"/>
  <c r="T144" i="5"/>
  <c r="S144" i="5"/>
  <c r="Q144" i="5"/>
  <c r="P144" i="5"/>
  <c r="O144" i="5"/>
  <c r="E144" i="5"/>
  <c r="J143" i="5"/>
  <c r="J142" i="5"/>
  <c r="K144" i="5"/>
  <c r="J141" i="5"/>
  <c r="T140" i="5"/>
  <c r="S140" i="5"/>
  <c r="Q140" i="5"/>
  <c r="P140" i="5"/>
  <c r="O140" i="5"/>
  <c r="E140" i="5"/>
  <c r="J139" i="5"/>
  <c r="J138" i="5"/>
  <c r="N140" i="5"/>
  <c r="K140" i="5"/>
  <c r="J137" i="5"/>
  <c r="T136" i="5"/>
  <c r="T149" i="5" s="1"/>
  <c r="S136" i="5"/>
  <c r="Q136" i="5"/>
  <c r="P136" i="5"/>
  <c r="O136" i="5"/>
  <c r="E136" i="5"/>
  <c r="J135" i="5"/>
  <c r="J134" i="5"/>
  <c r="J133" i="5"/>
  <c r="T130" i="5"/>
  <c r="S130" i="5"/>
  <c r="Q130" i="5"/>
  <c r="P130" i="5"/>
  <c r="O130" i="5"/>
  <c r="E130" i="5"/>
  <c r="J129" i="5"/>
  <c r="J128" i="5"/>
  <c r="J127" i="5"/>
  <c r="T126" i="5"/>
  <c r="S126" i="5"/>
  <c r="Q126" i="5"/>
  <c r="P126" i="5"/>
  <c r="O126" i="5"/>
  <c r="E126" i="5"/>
  <c r="J125" i="5"/>
  <c r="J124" i="5"/>
  <c r="J123" i="5"/>
  <c r="T122" i="5"/>
  <c r="S122" i="5"/>
  <c r="S131" i="5" s="1"/>
  <c r="Q122" i="5"/>
  <c r="P122" i="5"/>
  <c r="O122" i="5"/>
  <c r="E122" i="5"/>
  <c r="J119" i="5"/>
  <c r="T118" i="5"/>
  <c r="S118" i="5"/>
  <c r="Q118" i="5"/>
  <c r="P118" i="5"/>
  <c r="O118" i="5"/>
  <c r="E118" i="5"/>
  <c r="J117" i="5"/>
  <c r="J116" i="5"/>
  <c r="N118" i="5"/>
  <c r="J115" i="5"/>
  <c r="T112" i="5"/>
  <c r="S112" i="5"/>
  <c r="Q112" i="5"/>
  <c r="P112" i="5"/>
  <c r="O112" i="5"/>
  <c r="E112" i="5"/>
  <c r="J111" i="5"/>
  <c r="J110" i="5"/>
  <c r="J109" i="5"/>
  <c r="T108" i="5"/>
  <c r="S108" i="5"/>
  <c r="Q108" i="5"/>
  <c r="P108" i="5"/>
  <c r="O108" i="5"/>
  <c r="E108" i="5"/>
  <c r="J107" i="5"/>
  <c r="J106" i="5"/>
  <c r="J105" i="5"/>
  <c r="T104" i="5"/>
  <c r="S104" i="5"/>
  <c r="Q104" i="5"/>
  <c r="P104" i="5"/>
  <c r="O104" i="5"/>
  <c r="E104" i="5"/>
  <c r="J103" i="5"/>
  <c r="J102" i="5"/>
  <c r="J101" i="5"/>
  <c r="T100" i="5"/>
  <c r="S100" i="5"/>
  <c r="Q100" i="5"/>
  <c r="P100" i="5"/>
  <c r="O100" i="5"/>
  <c r="E100" i="5"/>
  <c r="J99" i="5"/>
  <c r="J98" i="5"/>
  <c r="J97" i="5"/>
  <c r="T94" i="5"/>
  <c r="S94" i="5"/>
  <c r="Q94" i="5"/>
  <c r="P94" i="5"/>
  <c r="O94" i="5"/>
  <c r="E94" i="5"/>
  <c r="J93" i="5"/>
  <c r="J92" i="5"/>
  <c r="K94" i="5"/>
  <c r="J91" i="5"/>
  <c r="T90" i="5"/>
  <c r="S90" i="5"/>
  <c r="Q90" i="5"/>
  <c r="P90" i="5"/>
  <c r="O90" i="5"/>
  <c r="E90" i="5"/>
  <c r="J89" i="5"/>
  <c r="J88" i="5"/>
  <c r="J87" i="5"/>
  <c r="T86" i="5"/>
  <c r="S86" i="5"/>
  <c r="S95" i="5" s="1"/>
  <c r="Q86" i="5"/>
  <c r="P86" i="5"/>
  <c r="O86" i="5"/>
  <c r="E86" i="5"/>
  <c r="J85" i="5"/>
  <c r="J84" i="5"/>
  <c r="K86" i="5"/>
  <c r="J83" i="5"/>
  <c r="T82" i="5"/>
  <c r="S82" i="5"/>
  <c r="Q82" i="5"/>
  <c r="P82" i="5"/>
  <c r="O82" i="5"/>
  <c r="E82" i="5"/>
  <c r="J81" i="5"/>
  <c r="J80" i="5"/>
  <c r="J79" i="5"/>
  <c r="T76" i="5"/>
  <c r="S76" i="5"/>
  <c r="Q76" i="5"/>
  <c r="P76" i="5"/>
  <c r="O76" i="5"/>
  <c r="E76" i="5"/>
  <c r="T58" i="5"/>
  <c r="S58" i="5"/>
  <c r="Q58" i="5"/>
  <c r="P58" i="5"/>
  <c r="O58" i="5"/>
  <c r="E58" i="5"/>
  <c r="T40" i="5"/>
  <c r="S40" i="5"/>
  <c r="Q40" i="5"/>
  <c r="P40" i="5"/>
  <c r="O40" i="5"/>
  <c r="E40" i="5"/>
  <c r="T22" i="5"/>
  <c r="S22" i="5"/>
  <c r="Q22" i="5"/>
  <c r="P22" i="5"/>
  <c r="O22" i="5"/>
  <c r="E22" i="5"/>
  <c r="J75" i="5"/>
  <c r="J74" i="5"/>
  <c r="J73" i="5"/>
  <c r="T72" i="5"/>
  <c r="S72" i="5"/>
  <c r="Q72" i="5"/>
  <c r="P72" i="5"/>
  <c r="O72" i="5"/>
  <c r="E72" i="5"/>
  <c r="J71" i="5"/>
  <c r="J70" i="5"/>
  <c r="J69" i="5"/>
  <c r="T68" i="5"/>
  <c r="S68" i="5"/>
  <c r="Q68" i="5"/>
  <c r="Q77" i="5" s="1"/>
  <c r="P68" i="5"/>
  <c r="O68" i="5"/>
  <c r="E68" i="5"/>
  <c r="J67" i="5"/>
  <c r="J68" i="5" s="1"/>
  <c r="J66" i="5"/>
  <c r="J65" i="5"/>
  <c r="T64" i="5"/>
  <c r="S64" i="5"/>
  <c r="S77" i="5" s="1"/>
  <c r="Q64" i="5"/>
  <c r="P64" i="5"/>
  <c r="O64" i="5"/>
  <c r="E64" i="5"/>
  <c r="J63" i="5"/>
  <c r="J62" i="5"/>
  <c r="J61" i="5"/>
  <c r="J57" i="5"/>
  <c r="J56" i="5"/>
  <c r="N58" i="5"/>
  <c r="J55" i="5"/>
  <c r="T54" i="5"/>
  <c r="S54" i="5"/>
  <c r="Q54" i="5"/>
  <c r="P54" i="5"/>
  <c r="O54" i="5"/>
  <c r="E54" i="5"/>
  <c r="J53" i="5"/>
  <c r="J52" i="5"/>
  <c r="N54" i="5"/>
  <c r="J51" i="5"/>
  <c r="T50" i="5"/>
  <c r="S50" i="5"/>
  <c r="Q50" i="5"/>
  <c r="Q59" i="5" s="1"/>
  <c r="P50" i="5"/>
  <c r="O50" i="5"/>
  <c r="E50" i="5"/>
  <c r="J49" i="5"/>
  <c r="J48" i="5"/>
  <c r="N50" i="5"/>
  <c r="J47" i="5"/>
  <c r="T46" i="5"/>
  <c r="T59" i="5" s="1"/>
  <c r="S46" i="5"/>
  <c r="Q46" i="5"/>
  <c r="P46" i="5"/>
  <c r="O46" i="5"/>
  <c r="O59" i="5" s="1"/>
  <c r="E46" i="5"/>
  <c r="J45" i="5"/>
  <c r="J44" i="5"/>
  <c r="K46" i="5"/>
  <c r="J43" i="5"/>
  <c r="T36" i="5"/>
  <c r="S36" i="5"/>
  <c r="Q36" i="5"/>
  <c r="P36" i="5"/>
  <c r="O36" i="5"/>
  <c r="E36" i="5"/>
  <c r="T32" i="5"/>
  <c r="S32" i="5"/>
  <c r="Q32" i="5"/>
  <c r="P32" i="5"/>
  <c r="O32" i="5"/>
  <c r="E32" i="5"/>
  <c r="T28" i="5"/>
  <c r="S28" i="5"/>
  <c r="Q28" i="5"/>
  <c r="P28" i="5"/>
  <c r="O28" i="5"/>
  <c r="E28" i="5"/>
  <c r="T18" i="5"/>
  <c r="S18" i="5"/>
  <c r="Q18" i="5"/>
  <c r="P18" i="5"/>
  <c r="O18" i="5"/>
  <c r="E18" i="5"/>
  <c r="T14" i="5"/>
  <c r="S14" i="5"/>
  <c r="Q14" i="5"/>
  <c r="P14" i="5"/>
  <c r="O14" i="5"/>
  <c r="E14" i="5"/>
  <c r="T10" i="5"/>
  <c r="S10" i="5"/>
  <c r="Q10" i="5"/>
  <c r="P10" i="5"/>
  <c r="O10" i="5"/>
  <c r="O23" i="5" s="1"/>
  <c r="E10" i="5"/>
  <c r="J8" i="5"/>
  <c r="J9" i="5"/>
  <c r="J11" i="5"/>
  <c r="J12" i="5"/>
  <c r="J13" i="5"/>
  <c r="J15" i="5"/>
  <c r="J16" i="5"/>
  <c r="J17" i="5"/>
  <c r="J19" i="5"/>
  <c r="J20" i="5"/>
  <c r="J21" i="5"/>
  <c r="K40" i="5"/>
  <c r="K28" i="5"/>
  <c r="K216" i="5"/>
  <c r="K208" i="5"/>
  <c r="K202" i="5"/>
  <c r="K194" i="5"/>
  <c r="K180" i="5"/>
  <c r="K162" i="5"/>
  <c r="K166" i="5"/>
  <c r="K118" i="5"/>
  <c r="K126" i="5"/>
  <c r="K112" i="5"/>
  <c r="K82" i="5"/>
  <c r="K90" i="5"/>
  <c r="K64" i="5"/>
  <c r="K54" i="5"/>
  <c r="J25" i="5"/>
  <c r="J26" i="5"/>
  <c r="J27" i="5"/>
  <c r="J29" i="5"/>
  <c r="J30" i="5"/>
  <c r="J31" i="5"/>
  <c r="N32" i="5"/>
  <c r="J33" i="5"/>
  <c r="J34" i="5"/>
  <c r="J35" i="5"/>
  <c r="J37" i="5"/>
  <c r="J38" i="5"/>
  <c r="J39" i="5"/>
  <c r="N36" i="5"/>
  <c r="N130" i="5"/>
  <c r="J10" i="5"/>
  <c r="K22" i="5"/>
  <c r="K18" i="20"/>
  <c r="J56" i="20"/>
  <c r="L13" i="20"/>
  <c r="L21" i="20"/>
  <c r="L46" i="20"/>
  <c r="L66" i="20"/>
  <c r="L71" i="20"/>
  <c r="K112" i="20"/>
  <c r="L110" i="20"/>
  <c r="L118" i="20"/>
  <c r="J154" i="20"/>
  <c r="K180" i="20"/>
  <c r="L208" i="20"/>
  <c r="L26" i="20"/>
  <c r="L51" i="20"/>
  <c r="L81" i="20"/>
  <c r="L94" i="20"/>
  <c r="L98" i="20"/>
  <c r="L106" i="20"/>
  <c r="L109" i="20"/>
  <c r="L117" i="20"/>
  <c r="J120" i="20"/>
  <c r="G142" i="20"/>
  <c r="Q142" i="20"/>
  <c r="L156" i="20"/>
  <c r="L157" i="20"/>
  <c r="J184" i="20"/>
  <c r="L204" i="20"/>
  <c r="Q40" i="20"/>
  <c r="K48" i="20"/>
  <c r="L54" i="20"/>
  <c r="L55" i="20"/>
  <c r="L60" i="20"/>
  <c r="L64" i="20"/>
  <c r="K65" i="20"/>
  <c r="L72" i="20"/>
  <c r="R91" i="20"/>
  <c r="L79" i="20"/>
  <c r="L84" i="20"/>
  <c r="J90" i="20"/>
  <c r="K95" i="20"/>
  <c r="L97" i="20"/>
  <c r="L101" i="20"/>
  <c r="L114" i="20"/>
  <c r="L115" i="20"/>
  <c r="L148" i="20"/>
  <c r="L149" i="20"/>
  <c r="L152" i="20"/>
  <c r="L153" i="20"/>
  <c r="L187" i="20"/>
  <c r="L92" i="20"/>
  <c r="L104" i="20"/>
  <c r="J137" i="20"/>
  <c r="R159" i="20"/>
  <c r="L147" i="20"/>
  <c r="J150" i="20"/>
  <c r="L155" i="20"/>
  <c r="J158" i="20"/>
  <c r="L168" i="20"/>
  <c r="K171" i="20"/>
  <c r="L172" i="20"/>
  <c r="L173" i="20"/>
  <c r="P193" i="20"/>
  <c r="L185" i="20"/>
  <c r="L140" i="20"/>
  <c r="J163" i="20"/>
  <c r="J171" i="20"/>
  <c r="L170" i="20"/>
  <c r="L174" i="20"/>
  <c r="L186" i="20"/>
  <c r="K209" i="20"/>
  <c r="L138" i="20"/>
  <c r="L194" i="20"/>
  <c r="L202" i="20"/>
  <c r="L8" i="19"/>
  <c r="K22" i="19"/>
  <c r="J32" i="19"/>
  <c r="L37" i="19"/>
  <c r="L83" i="19"/>
  <c r="K104" i="19"/>
  <c r="K130" i="19"/>
  <c r="K166" i="19"/>
  <c r="L164" i="19"/>
  <c r="O221" i="19"/>
  <c r="O222" i="19" s="1"/>
  <c r="L210" i="19"/>
  <c r="N7" i="19"/>
  <c r="N11" i="19"/>
  <c r="N15" i="19"/>
  <c r="M16" i="19"/>
  <c r="L43" i="19"/>
  <c r="L55" i="19"/>
  <c r="L107" i="19"/>
  <c r="L123" i="19"/>
  <c r="K126" i="19"/>
  <c r="K131" i="19" s="1"/>
  <c r="L159" i="19"/>
  <c r="L169" i="19"/>
  <c r="N172" i="19"/>
  <c r="K172" i="19"/>
  <c r="L199" i="19"/>
  <c r="L214" i="19"/>
  <c r="K58" i="19"/>
  <c r="L91" i="19"/>
  <c r="K112" i="19"/>
  <c r="L110" i="19"/>
  <c r="L119" i="19"/>
  <c r="K122" i="19"/>
  <c r="L177" i="19"/>
  <c r="L218" i="19"/>
  <c r="P59" i="19"/>
  <c r="J76" i="19"/>
  <c r="J82" i="19"/>
  <c r="L79" i="19"/>
  <c r="J100" i="19"/>
  <c r="L102" i="19"/>
  <c r="J104" i="19"/>
  <c r="N118" i="19"/>
  <c r="L115" i="19"/>
  <c r="K118" i="19"/>
  <c r="E149" i="19"/>
  <c r="L206" i="19"/>
  <c r="L117" i="19"/>
  <c r="L125" i="19"/>
  <c r="L129" i="19"/>
  <c r="L151" i="19"/>
  <c r="K158" i="19"/>
  <c r="L156" i="19"/>
  <c r="L173" i="19"/>
  <c r="L193" i="19"/>
  <c r="L116" i="19"/>
  <c r="L120" i="19"/>
  <c r="L128" i="19"/>
  <c r="K136" i="19"/>
  <c r="K140" i="19"/>
  <c r="N140" i="19"/>
  <c r="K144" i="19"/>
  <c r="K148" i="19"/>
  <c r="L153" i="19"/>
  <c r="P203" i="19"/>
  <c r="L191" i="19"/>
  <c r="K154" i="19"/>
  <c r="L152" i="19"/>
  <c r="K162" i="19"/>
  <c r="N162" i="19"/>
  <c r="J208" i="19"/>
  <c r="L207" i="19"/>
  <c r="J212" i="19"/>
  <c r="L211" i="19"/>
  <c r="J216" i="19"/>
  <c r="L215" i="19"/>
  <c r="J220" i="19"/>
  <c r="L133" i="19"/>
  <c r="J140" i="19"/>
  <c r="L137" i="19"/>
  <c r="L141" i="19"/>
  <c r="L143" i="19"/>
  <c r="L147" i="19"/>
  <c r="J172" i="19"/>
  <c r="L175" i="19"/>
  <c r="L179" i="19"/>
  <c r="L183" i="19"/>
  <c r="L188" i="19"/>
  <c r="L196" i="19"/>
  <c r="K208" i="19"/>
  <c r="K216" i="19"/>
  <c r="K220" i="19"/>
  <c r="L145" i="19"/>
  <c r="L171" i="19"/>
  <c r="L205" i="19"/>
  <c r="L217" i="19"/>
  <c r="N28" i="18"/>
  <c r="K64" i="18"/>
  <c r="J68" i="18"/>
  <c r="L65" i="18"/>
  <c r="K68" i="18"/>
  <c r="L69" i="18"/>
  <c r="K72" i="18"/>
  <c r="K76" i="18"/>
  <c r="K86" i="18"/>
  <c r="K94" i="18"/>
  <c r="L92" i="18"/>
  <c r="L115" i="18"/>
  <c r="S149" i="18"/>
  <c r="L207" i="18"/>
  <c r="N9" i="18"/>
  <c r="L11" i="18"/>
  <c r="N13" i="18"/>
  <c r="L15" i="18"/>
  <c r="N17" i="18"/>
  <c r="N21" i="18"/>
  <c r="L27" i="18"/>
  <c r="K28" i="18"/>
  <c r="L31" i="18"/>
  <c r="K32" i="18"/>
  <c r="K36" i="18"/>
  <c r="L39" i="18"/>
  <c r="K40" i="18"/>
  <c r="L47" i="18"/>
  <c r="L91" i="18"/>
  <c r="L97" i="18"/>
  <c r="N100" i="18"/>
  <c r="K100" i="18"/>
  <c r="L101" i="18"/>
  <c r="K104" i="18"/>
  <c r="N108" i="18"/>
  <c r="K108" i="18"/>
  <c r="K112" i="18"/>
  <c r="J162" i="18"/>
  <c r="K190" i="18"/>
  <c r="K14" i="18"/>
  <c r="K18" i="18"/>
  <c r="K22" i="18"/>
  <c r="K82" i="18"/>
  <c r="K90" i="18"/>
  <c r="K144" i="18"/>
  <c r="K166" i="18"/>
  <c r="L164" i="18"/>
  <c r="L29" i="18"/>
  <c r="L33" i="18"/>
  <c r="L67" i="18"/>
  <c r="L71" i="18"/>
  <c r="L75" i="18"/>
  <c r="J82" i="18"/>
  <c r="J104" i="18"/>
  <c r="L107" i="18"/>
  <c r="J112" i="18"/>
  <c r="L111" i="18"/>
  <c r="N140" i="18"/>
  <c r="L156" i="18"/>
  <c r="L160" i="18"/>
  <c r="L211" i="18"/>
  <c r="J158" i="18"/>
  <c r="L169" i="18"/>
  <c r="K172" i="18"/>
  <c r="N176" i="18"/>
  <c r="K176" i="18"/>
  <c r="L177" i="18"/>
  <c r="K180" i="18"/>
  <c r="L181" i="18"/>
  <c r="L195" i="18"/>
  <c r="L200" i="18"/>
  <c r="J136" i="18"/>
  <c r="L133" i="18"/>
  <c r="L137" i="18"/>
  <c r="L147" i="18"/>
  <c r="J176" i="18"/>
  <c r="L175" i="18"/>
  <c r="L183" i="18"/>
  <c r="L188" i="18"/>
  <c r="L196" i="18"/>
  <c r="K208" i="18"/>
  <c r="K212" i="18"/>
  <c r="K216" i="18"/>
  <c r="K220" i="18"/>
  <c r="L141" i="18"/>
  <c r="L171" i="18"/>
  <c r="L205" i="18"/>
  <c r="L209" i="18"/>
  <c r="L213" i="18"/>
  <c r="L217" i="18"/>
  <c r="M8" i="17"/>
  <c r="M12" i="17"/>
  <c r="M16" i="17"/>
  <c r="N7" i="17"/>
  <c r="N11" i="17"/>
  <c r="L12" i="17"/>
  <c r="N15" i="17"/>
  <c r="L16" i="17"/>
  <c r="K18" i="17"/>
  <c r="N19" i="17"/>
  <c r="K22" i="17"/>
  <c r="L25" i="17"/>
  <c r="L65" i="17"/>
  <c r="L37" i="17"/>
  <c r="J36" i="17"/>
  <c r="L33" i="17"/>
  <c r="O59" i="17"/>
  <c r="L101" i="17"/>
  <c r="K118" i="17"/>
  <c r="L120" i="17"/>
  <c r="L124" i="17"/>
  <c r="K130" i="17"/>
  <c r="K154" i="17"/>
  <c r="L207" i="17"/>
  <c r="L66" i="17"/>
  <c r="L69" i="17"/>
  <c r="K76" i="17"/>
  <c r="L79" i="17"/>
  <c r="L84" i="17"/>
  <c r="L87" i="17"/>
  <c r="L107" i="17"/>
  <c r="J136" i="17"/>
  <c r="K190" i="17"/>
  <c r="L135" i="17"/>
  <c r="K148" i="17"/>
  <c r="K166" i="17"/>
  <c r="K40" i="17"/>
  <c r="L43" i="17"/>
  <c r="J58" i="17"/>
  <c r="K68" i="17"/>
  <c r="K82" i="17"/>
  <c r="K86" i="17"/>
  <c r="L89" i="17"/>
  <c r="K90" i="17"/>
  <c r="N94" i="17"/>
  <c r="K94" i="17"/>
  <c r="K136" i="17"/>
  <c r="L139" i="17"/>
  <c r="K144" i="17"/>
  <c r="L211" i="17"/>
  <c r="L119" i="17"/>
  <c r="R167" i="17"/>
  <c r="L155" i="17"/>
  <c r="L163" i="17"/>
  <c r="J166" i="17"/>
  <c r="N172" i="17"/>
  <c r="K172" i="17"/>
  <c r="L173" i="17"/>
  <c r="K180" i="17"/>
  <c r="L181" i="17"/>
  <c r="P203" i="17"/>
  <c r="O149" i="17"/>
  <c r="L143" i="17"/>
  <c r="L147" i="17"/>
  <c r="J176" i="17"/>
  <c r="L175" i="17"/>
  <c r="L179" i="17"/>
  <c r="L183" i="17"/>
  <c r="L188" i="17"/>
  <c r="K208" i="17"/>
  <c r="K212" i="17"/>
  <c r="K216" i="17"/>
  <c r="K220" i="17"/>
  <c r="L141" i="17"/>
  <c r="L209" i="17"/>
  <c r="L217" i="17"/>
  <c r="N58" i="16"/>
  <c r="K14" i="16"/>
  <c r="K18" i="16"/>
  <c r="K50" i="16"/>
  <c r="K118" i="16"/>
  <c r="N122" i="16"/>
  <c r="L119" i="16"/>
  <c r="K122" i="16"/>
  <c r="K126" i="16"/>
  <c r="N130" i="16"/>
  <c r="L127" i="16"/>
  <c r="K130" i="16"/>
  <c r="K148" i="16"/>
  <c r="L192" i="16"/>
  <c r="L21" i="16"/>
  <c r="K28" i="16"/>
  <c r="K32" i="16"/>
  <c r="L34" i="16"/>
  <c r="K36" i="16"/>
  <c r="K40" i="16"/>
  <c r="L47" i="16"/>
  <c r="K100" i="16"/>
  <c r="K108" i="16"/>
  <c r="L106" i="16"/>
  <c r="K144" i="16"/>
  <c r="K194" i="16"/>
  <c r="L211" i="16"/>
  <c r="K10" i="16"/>
  <c r="K22" i="16"/>
  <c r="L31" i="16"/>
  <c r="L35" i="16"/>
  <c r="L39" i="16"/>
  <c r="L44" i="16"/>
  <c r="K46" i="16"/>
  <c r="L56" i="16"/>
  <c r="N72" i="16"/>
  <c r="L81" i="16"/>
  <c r="L93" i="16"/>
  <c r="J122" i="16"/>
  <c r="K140" i="16"/>
  <c r="L160" i="16"/>
  <c r="L161" i="16"/>
  <c r="L15" i="16"/>
  <c r="K90" i="16"/>
  <c r="K94" i="16"/>
  <c r="K104" i="16"/>
  <c r="K112" i="16"/>
  <c r="L152" i="16"/>
  <c r="K162" i="16"/>
  <c r="N208" i="16"/>
  <c r="K172" i="16"/>
  <c r="N176" i="16"/>
  <c r="K176" i="16"/>
  <c r="N180" i="16"/>
  <c r="K180" i="16"/>
  <c r="L135" i="16"/>
  <c r="L139" i="16"/>
  <c r="L147" i="16"/>
  <c r="J154" i="16"/>
  <c r="L183" i="16"/>
  <c r="K208" i="16"/>
  <c r="K212" i="16"/>
  <c r="L214" i="16"/>
  <c r="K216" i="16"/>
  <c r="K220" i="16"/>
  <c r="L137" i="16"/>
  <c r="L145" i="16"/>
  <c r="L205" i="16"/>
  <c r="L217" i="16"/>
  <c r="K58" i="5"/>
  <c r="K104" i="5"/>
  <c r="K176" i="5"/>
  <c r="N202" i="5"/>
  <c r="N212" i="5"/>
  <c r="K212" i="5"/>
  <c r="K18" i="5"/>
  <c r="K14" i="5"/>
  <c r="K100" i="5"/>
  <c r="K72" i="5"/>
  <c r="N72" i="5"/>
  <c r="K76" i="5"/>
  <c r="N100" i="5"/>
  <c r="N104" i="5"/>
  <c r="K108" i="5"/>
  <c r="N122" i="5"/>
  <c r="K154" i="5"/>
  <c r="J158" i="5"/>
  <c r="K158" i="5"/>
  <c r="J162" i="5"/>
  <c r="K172" i="5"/>
  <c r="K190" i="5"/>
  <c r="K198" i="5"/>
  <c r="K36" i="5"/>
  <c r="N46" i="5"/>
  <c r="K130" i="5"/>
  <c r="K122" i="5"/>
  <c r="K32" i="5"/>
  <c r="N94" i="5"/>
  <c r="T131" i="5"/>
  <c r="N144" i="5"/>
  <c r="K220" i="5"/>
  <c r="O77" i="5"/>
  <c r="K136" i="5"/>
  <c r="Q221" i="5"/>
  <c r="N172" i="18"/>
  <c r="R113" i="17" l="1"/>
  <c r="J202" i="17"/>
  <c r="S221" i="18"/>
  <c r="M33" i="19"/>
  <c r="L33" i="19"/>
  <c r="M51" i="19"/>
  <c r="M54" i="19" s="1"/>
  <c r="L51" i="19"/>
  <c r="M63" i="19"/>
  <c r="J64" i="19"/>
  <c r="M66" i="19"/>
  <c r="J68" i="19"/>
  <c r="P131" i="5"/>
  <c r="L177" i="16"/>
  <c r="L97" i="16"/>
  <c r="M179" i="18"/>
  <c r="L179" i="18"/>
  <c r="M182" i="18"/>
  <c r="L182" i="18"/>
  <c r="M192" i="18"/>
  <c r="L192" i="18"/>
  <c r="J194" i="18"/>
  <c r="M80" i="16"/>
  <c r="L80" i="16"/>
  <c r="M115" i="16"/>
  <c r="L115" i="16"/>
  <c r="M143" i="16"/>
  <c r="L143" i="16"/>
  <c r="M151" i="16"/>
  <c r="L151" i="16"/>
  <c r="L154" i="16" s="1"/>
  <c r="M191" i="16"/>
  <c r="J194" i="16"/>
  <c r="M207" i="16"/>
  <c r="L207" i="16"/>
  <c r="M210" i="16"/>
  <c r="L210" i="16"/>
  <c r="M20" i="17"/>
  <c r="J22" i="17"/>
  <c r="L20" i="17"/>
  <c r="M38" i="17"/>
  <c r="J40" i="17"/>
  <c r="M43" i="17"/>
  <c r="J46" i="17"/>
  <c r="M48" i="17"/>
  <c r="J50" i="17"/>
  <c r="L51" i="17"/>
  <c r="J54" i="17"/>
  <c r="M67" i="17"/>
  <c r="L67" i="17"/>
  <c r="M99" i="17"/>
  <c r="L99" i="17"/>
  <c r="M102" i="17"/>
  <c r="J104" i="17"/>
  <c r="M125" i="17"/>
  <c r="M126" i="17" s="1"/>
  <c r="L125" i="17"/>
  <c r="M138" i="17"/>
  <c r="L138" i="17"/>
  <c r="J140" i="17"/>
  <c r="M169" i="17"/>
  <c r="L169" i="17"/>
  <c r="M195" i="17"/>
  <c r="J198" i="17"/>
  <c r="J203" i="17" s="1"/>
  <c r="M215" i="17"/>
  <c r="L215" i="17"/>
  <c r="M25" i="18"/>
  <c r="L25" i="18"/>
  <c r="M35" i="18"/>
  <c r="L35" i="18"/>
  <c r="M43" i="18"/>
  <c r="L43" i="18"/>
  <c r="J46" i="18"/>
  <c r="M48" i="18"/>
  <c r="J50" i="18"/>
  <c r="M61" i="18"/>
  <c r="L61" i="18"/>
  <c r="M73" i="18"/>
  <c r="L73" i="18"/>
  <c r="M85" i="18"/>
  <c r="L85" i="18"/>
  <c r="M88" i="18"/>
  <c r="L88" i="18"/>
  <c r="J90" i="18"/>
  <c r="M91" i="18"/>
  <c r="J94" i="18"/>
  <c r="M103" i="18"/>
  <c r="L103" i="18"/>
  <c r="M109" i="18"/>
  <c r="L109" i="18"/>
  <c r="M121" i="18"/>
  <c r="L121" i="18"/>
  <c r="M123" i="18"/>
  <c r="L123" i="18"/>
  <c r="M139" i="18"/>
  <c r="J140" i="18"/>
  <c r="M152" i="18"/>
  <c r="L152" i="18"/>
  <c r="M155" i="18"/>
  <c r="L155" i="18"/>
  <c r="M173" i="18"/>
  <c r="L173" i="18"/>
  <c r="L160" i="19"/>
  <c r="J90" i="19"/>
  <c r="Q203" i="5"/>
  <c r="O221" i="5"/>
  <c r="J54" i="16"/>
  <c r="S77" i="16"/>
  <c r="E95" i="16"/>
  <c r="Q23" i="17"/>
  <c r="J14" i="17"/>
  <c r="R41" i="17"/>
  <c r="P59" i="17"/>
  <c r="P77" i="17"/>
  <c r="P95" i="17"/>
  <c r="R95" i="17"/>
  <c r="P149" i="17"/>
  <c r="S23" i="18"/>
  <c r="P59" i="18"/>
  <c r="O77" i="19"/>
  <c r="O78" i="19" s="1"/>
  <c r="O95" i="19"/>
  <c r="S95" i="19"/>
  <c r="K94" i="19"/>
  <c r="P131" i="19"/>
  <c r="P132" i="19" s="1"/>
  <c r="P132" i="18" s="1"/>
  <c r="P132" i="17" s="1"/>
  <c r="O131" i="19"/>
  <c r="R131" i="19"/>
  <c r="P167" i="19"/>
  <c r="K39" i="20"/>
  <c r="O74" i="20"/>
  <c r="K221" i="18"/>
  <c r="J221" i="19"/>
  <c r="J222" i="19" s="1"/>
  <c r="J194" i="19"/>
  <c r="K167" i="19"/>
  <c r="K168" i="19" s="1"/>
  <c r="L121" i="19"/>
  <c r="L122" i="19" s="1"/>
  <c r="L201" i="19"/>
  <c r="L139" i="19"/>
  <c r="L178" i="20"/>
  <c r="J180" i="20"/>
  <c r="L130" i="20"/>
  <c r="L200" i="20"/>
  <c r="K154" i="20"/>
  <c r="J35" i="20"/>
  <c r="T77" i="5"/>
  <c r="T113" i="5"/>
  <c r="J126" i="5"/>
  <c r="J130" i="5"/>
  <c r="O131" i="5"/>
  <c r="S149" i="5"/>
  <c r="Q149" i="5"/>
  <c r="O167" i="5"/>
  <c r="S203" i="5"/>
  <c r="J216" i="5"/>
  <c r="S131" i="16"/>
  <c r="P221" i="16"/>
  <c r="Q41" i="17"/>
  <c r="R41" i="18"/>
  <c r="J144" i="18"/>
  <c r="J180" i="18"/>
  <c r="O221" i="18"/>
  <c r="O222" i="18" s="1"/>
  <c r="O222" i="17" s="1"/>
  <c r="R186" i="19"/>
  <c r="R186" i="18" s="1"/>
  <c r="R186" i="17" s="1"/>
  <c r="S186" i="16" s="1"/>
  <c r="S186" i="5" s="1"/>
  <c r="S204" i="2" s="1"/>
  <c r="S204" i="21" s="1"/>
  <c r="O203" i="19"/>
  <c r="S203" i="19"/>
  <c r="L195" i="19"/>
  <c r="N19" i="20"/>
  <c r="P159" i="20"/>
  <c r="L218" i="16"/>
  <c r="L179" i="16"/>
  <c r="L153" i="16"/>
  <c r="L105" i="16"/>
  <c r="L196" i="17"/>
  <c r="L80" i="17"/>
  <c r="J28" i="17"/>
  <c r="L80" i="18"/>
  <c r="J72" i="18"/>
  <c r="J176" i="19"/>
  <c r="L124" i="19"/>
  <c r="L126" i="19" s="1"/>
  <c r="J108" i="19"/>
  <c r="K54" i="19"/>
  <c r="J162" i="19"/>
  <c r="L87" i="19"/>
  <c r="L127" i="19"/>
  <c r="L25" i="19"/>
  <c r="K205" i="20"/>
  <c r="L96" i="20"/>
  <c r="J82" i="20"/>
  <c r="P77" i="18"/>
  <c r="L174" i="18"/>
  <c r="R167" i="19"/>
  <c r="P186" i="19"/>
  <c r="R203" i="19"/>
  <c r="J202" i="19"/>
  <c r="S221" i="19"/>
  <c r="S222" i="19" s="1"/>
  <c r="S222" i="18" s="1"/>
  <c r="S222" i="17" s="1"/>
  <c r="R23" i="20"/>
  <c r="P57" i="20"/>
  <c r="L169" i="20"/>
  <c r="T258" i="2"/>
  <c r="T258" i="21" s="1"/>
  <c r="L208" i="19"/>
  <c r="M84" i="16"/>
  <c r="L84" i="16"/>
  <c r="M87" i="16"/>
  <c r="L87" i="16"/>
  <c r="M102" i="16"/>
  <c r="L102" i="16"/>
  <c r="M123" i="16"/>
  <c r="L123" i="16"/>
  <c r="M215" i="16"/>
  <c r="L215" i="16"/>
  <c r="M47" i="17"/>
  <c r="L47" i="17"/>
  <c r="M83" i="17"/>
  <c r="L83" i="17"/>
  <c r="M93" i="17"/>
  <c r="L93" i="17"/>
  <c r="M109" i="17"/>
  <c r="L109" i="17"/>
  <c r="M129" i="17"/>
  <c r="L129" i="17"/>
  <c r="M189" i="17"/>
  <c r="L189" i="17"/>
  <c r="M71" i="19"/>
  <c r="J72" i="19"/>
  <c r="P168" i="19"/>
  <c r="M27" i="16"/>
  <c r="L27" i="16"/>
  <c r="L128" i="16"/>
  <c r="M128" i="16"/>
  <c r="M133" i="16"/>
  <c r="J136" i="16"/>
  <c r="M145" i="16"/>
  <c r="J148" i="16"/>
  <c r="M159" i="16"/>
  <c r="L159" i="16"/>
  <c r="L162" i="16" s="1"/>
  <c r="M165" i="16"/>
  <c r="L165" i="16"/>
  <c r="M206" i="16"/>
  <c r="L206" i="16"/>
  <c r="L208" i="16" s="1"/>
  <c r="M84" i="18"/>
  <c r="L84" i="18"/>
  <c r="J86" i="18"/>
  <c r="M99" i="18"/>
  <c r="L99" i="18"/>
  <c r="M105" i="18"/>
  <c r="L105" i="18"/>
  <c r="M215" i="18"/>
  <c r="L215" i="18"/>
  <c r="L39" i="19"/>
  <c r="J40" i="19"/>
  <c r="J46" i="16"/>
  <c r="M62" i="16"/>
  <c r="L62" i="16"/>
  <c r="O131" i="16"/>
  <c r="M157" i="16"/>
  <c r="L157" i="16"/>
  <c r="P203" i="16"/>
  <c r="M213" i="16"/>
  <c r="L213" i="16"/>
  <c r="L216" i="16" s="1"/>
  <c r="M15" i="17"/>
  <c r="L15" i="17"/>
  <c r="M29" i="17"/>
  <c r="J32" i="17"/>
  <c r="R77" i="17"/>
  <c r="Q77" i="17"/>
  <c r="M85" i="17"/>
  <c r="L85" i="17"/>
  <c r="M91" i="17"/>
  <c r="L91" i="17"/>
  <c r="O131" i="17"/>
  <c r="S131" i="17"/>
  <c r="M156" i="17"/>
  <c r="L156" i="17"/>
  <c r="M182" i="17"/>
  <c r="L182" i="17"/>
  <c r="L185" i="17" s="1"/>
  <c r="Q59" i="19"/>
  <c r="P204" i="19"/>
  <c r="P95" i="5"/>
  <c r="T203" i="5"/>
  <c r="T221" i="5"/>
  <c r="S41" i="16"/>
  <c r="M52" i="16"/>
  <c r="L52" i="16"/>
  <c r="L173" i="16"/>
  <c r="L70" i="16"/>
  <c r="L48" i="16"/>
  <c r="J158" i="16"/>
  <c r="L130" i="19"/>
  <c r="P59" i="5"/>
  <c r="J180" i="5"/>
  <c r="P203" i="5"/>
  <c r="I23" i="19"/>
  <c r="I223" i="17"/>
  <c r="Q95" i="17"/>
  <c r="P167" i="17"/>
  <c r="S167" i="17"/>
  <c r="S203" i="17"/>
  <c r="E221" i="17"/>
  <c r="E222" i="17" s="1"/>
  <c r="P23" i="18"/>
  <c r="O23" i="18"/>
  <c r="L49" i="18"/>
  <c r="O77" i="18"/>
  <c r="O78" i="18" s="1"/>
  <c r="O78" i="17" s="1"/>
  <c r="R113" i="18"/>
  <c r="Q113" i="18"/>
  <c r="P167" i="18"/>
  <c r="R203" i="18"/>
  <c r="P77" i="19"/>
  <c r="P95" i="19"/>
  <c r="Q149" i="19"/>
  <c r="Q167" i="19"/>
  <c r="R221" i="19"/>
  <c r="K31" i="20"/>
  <c r="L38" i="20"/>
  <c r="J48" i="20"/>
  <c r="R74" i="20"/>
  <c r="K86" i="20"/>
  <c r="P108" i="20"/>
  <c r="P142" i="20"/>
  <c r="L143" i="20"/>
  <c r="S159" i="20"/>
  <c r="L183" i="20"/>
  <c r="H95" i="19"/>
  <c r="J41" i="2"/>
  <c r="J185" i="2"/>
  <c r="E240" i="5"/>
  <c r="I223" i="18"/>
  <c r="R240" i="16"/>
  <c r="L180" i="2"/>
  <c r="L234" i="2"/>
  <c r="I241" i="5"/>
  <c r="H204" i="18"/>
  <c r="H204" i="17" s="1"/>
  <c r="H204" i="16" s="1"/>
  <c r="H204" i="5" s="1"/>
  <c r="H222" i="2" s="1"/>
  <c r="H222" i="21" s="1"/>
  <c r="Q23" i="18"/>
  <c r="S113" i="18"/>
  <c r="P149" i="18"/>
  <c r="R41" i="19"/>
  <c r="P41" i="19"/>
  <c r="E167" i="19"/>
  <c r="E168" i="19" s="1"/>
  <c r="R40" i="20"/>
  <c r="J221" i="2"/>
  <c r="I204" i="18"/>
  <c r="I204" i="17" s="1"/>
  <c r="L200" i="17"/>
  <c r="L45" i="18"/>
  <c r="L213" i="19"/>
  <c r="J180" i="19"/>
  <c r="J154" i="19"/>
  <c r="L161" i="19"/>
  <c r="J28" i="16"/>
  <c r="O77" i="17"/>
  <c r="S77" i="17"/>
  <c r="S95" i="17"/>
  <c r="P131" i="17"/>
  <c r="S131" i="18"/>
  <c r="R131" i="18"/>
  <c r="O23" i="19"/>
  <c r="O24" i="19" s="1"/>
  <c r="O24" i="18" s="1"/>
  <c r="S41" i="19"/>
  <c r="O149" i="19"/>
  <c r="O186" i="19"/>
  <c r="O186" i="18" s="1"/>
  <c r="O186" i="17" s="1"/>
  <c r="O186" i="16" s="1"/>
  <c r="O186" i="5" s="1"/>
  <c r="O204" i="2" s="1"/>
  <c r="O204" i="21" s="1"/>
  <c r="S186" i="19"/>
  <c r="L181" i="20"/>
  <c r="H168" i="18"/>
  <c r="H168" i="17" s="1"/>
  <c r="I204" i="16"/>
  <c r="I204" i="5" s="1"/>
  <c r="L49" i="5"/>
  <c r="M49" i="5"/>
  <c r="L57" i="5"/>
  <c r="M57" i="5"/>
  <c r="L67" i="5"/>
  <c r="M67" i="5"/>
  <c r="L70" i="5"/>
  <c r="M70" i="5"/>
  <c r="L73" i="5"/>
  <c r="M73" i="5"/>
  <c r="L80" i="5"/>
  <c r="M80" i="5"/>
  <c r="L83" i="5"/>
  <c r="M83" i="5"/>
  <c r="M89" i="5"/>
  <c r="L89" i="5"/>
  <c r="S113" i="5"/>
  <c r="L103" i="5"/>
  <c r="M103" i="5"/>
  <c r="O149" i="5"/>
  <c r="M49" i="16"/>
  <c r="L49" i="16"/>
  <c r="L50" i="16" s="1"/>
  <c r="M103" i="16"/>
  <c r="L103" i="16"/>
  <c r="P204" i="18"/>
  <c r="P204" i="17" s="1"/>
  <c r="L154" i="19"/>
  <c r="P60" i="19"/>
  <c r="P60" i="18" s="1"/>
  <c r="P60" i="17" s="1"/>
  <c r="M39" i="5"/>
  <c r="M40" i="5" s="1"/>
  <c r="L39" i="5"/>
  <c r="M34" i="5"/>
  <c r="L34" i="5"/>
  <c r="M30" i="5"/>
  <c r="L30" i="5"/>
  <c r="L25" i="5"/>
  <c r="M25" i="5"/>
  <c r="M19" i="5"/>
  <c r="L19" i="5"/>
  <c r="M13" i="5"/>
  <c r="L13" i="5"/>
  <c r="M8" i="5"/>
  <c r="L8" i="5"/>
  <c r="O41" i="5"/>
  <c r="T41" i="5"/>
  <c r="M45" i="5"/>
  <c r="M46" i="5" s="1"/>
  <c r="L45" i="5"/>
  <c r="L47" i="5"/>
  <c r="M47" i="5"/>
  <c r="S59" i="5"/>
  <c r="O113" i="5"/>
  <c r="M196" i="5"/>
  <c r="L196" i="5"/>
  <c r="M199" i="5"/>
  <c r="L199" i="5"/>
  <c r="M211" i="5"/>
  <c r="L211" i="5"/>
  <c r="M214" i="5"/>
  <c r="M216" i="5" s="1"/>
  <c r="L214" i="5"/>
  <c r="M217" i="5"/>
  <c r="L217" i="5"/>
  <c r="J220" i="5"/>
  <c r="M38" i="5"/>
  <c r="L38" i="5"/>
  <c r="M33" i="5"/>
  <c r="L33" i="5"/>
  <c r="M29" i="5"/>
  <c r="L29" i="5"/>
  <c r="L17" i="5"/>
  <c r="M17" i="5"/>
  <c r="L12" i="5"/>
  <c r="M12" i="5"/>
  <c r="S23" i="5"/>
  <c r="P41" i="5"/>
  <c r="L43" i="5"/>
  <c r="M43" i="5"/>
  <c r="K221" i="17"/>
  <c r="L37" i="5"/>
  <c r="M37" i="5"/>
  <c r="M27" i="5"/>
  <c r="L27" i="5"/>
  <c r="L28" i="5" s="1"/>
  <c r="L21" i="5"/>
  <c r="M21" i="5"/>
  <c r="L16" i="5"/>
  <c r="M16" i="5"/>
  <c r="L11" i="5"/>
  <c r="L14" i="5" s="1"/>
  <c r="M11" i="5"/>
  <c r="M51" i="5"/>
  <c r="L51" i="5"/>
  <c r="L54" i="5" s="1"/>
  <c r="J54" i="5"/>
  <c r="M56" i="5"/>
  <c r="L56" i="5"/>
  <c r="M63" i="5"/>
  <c r="M64" i="5" s="1"/>
  <c r="L63" i="5"/>
  <c r="M66" i="5"/>
  <c r="L66" i="5"/>
  <c r="M69" i="5"/>
  <c r="L69" i="5"/>
  <c r="J72" i="5"/>
  <c r="M79" i="5"/>
  <c r="L79" i="5"/>
  <c r="M105" i="5"/>
  <c r="L105" i="5"/>
  <c r="J108" i="5"/>
  <c r="L116" i="5"/>
  <c r="M116" i="5"/>
  <c r="L119" i="5"/>
  <c r="M119" i="5"/>
  <c r="L124" i="5"/>
  <c r="M124" i="5"/>
  <c r="L127" i="5"/>
  <c r="M127" i="5"/>
  <c r="M143" i="5"/>
  <c r="L143" i="5"/>
  <c r="M146" i="5"/>
  <c r="L146" i="5"/>
  <c r="L151" i="5"/>
  <c r="L154" i="5" s="1"/>
  <c r="M151" i="5"/>
  <c r="L161" i="5"/>
  <c r="M161" i="5"/>
  <c r="L164" i="5"/>
  <c r="L166" i="5" s="1"/>
  <c r="M164" i="5"/>
  <c r="J166" i="5"/>
  <c r="L169" i="5"/>
  <c r="M169" i="5"/>
  <c r="L179" i="5"/>
  <c r="M179" i="5"/>
  <c r="L182" i="5"/>
  <c r="M182" i="5"/>
  <c r="M185" i="5" s="1"/>
  <c r="O95" i="5"/>
  <c r="L85" i="5"/>
  <c r="M85" i="5"/>
  <c r="L88" i="5"/>
  <c r="L90" i="5" s="1"/>
  <c r="M88" i="5"/>
  <c r="L91" i="5"/>
  <c r="M91" i="5"/>
  <c r="M99" i="5"/>
  <c r="M100" i="5" s="1"/>
  <c r="L99" i="5"/>
  <c r="Q113" i="5"/>
  <c r="M102" i="5"/>
  <c r="L102" i="5"/>
  <c r="L111" i="5"/>
  <c r="M111" i="5"/>
  <c r="M123" i="5"/>
  <c r="L123" i="5"/>
  <c r="L126" i="5" s="1"/>
  <c r="M135" i="5"/>
  <c r="L135" i="5"/>
  <c r="L142" i="5"/>
  <c r="M142" i="5"/>
  <c r="L145" i="5"/>
  <c r="M145" i="5"/>
  <c r="S167" i="5"/>
  <c r="M157" i="5"/>
  <c r="M158" i="5" s="1"/>
  <c r="L157" i="5"/>
  <c r="M160" i="5"/>
  <c r="L160" i="5"/>
  <c r="M163" i="5"/>
  <c r="M166" i="5" s="1"/>
  <c r="L163" i="5"/>
  <c r="M175" i="5"/>
  <c r="L175" i="5"/>
  <c r="M178" i="5"/>
  <c r="M180" i="5" s="1"/>
  <c r="L178" i="5"/>
  <c r="M181" i="5"/>
  <c r="L181" i="5"/>
  <c r="L187" i="5"/>
  <c r="L190" i="5" s="1"/>
  <c r="M187" i="5"/>
  <c r="M193" i="5"/>
  <c r="L193" i="5"/>
  <c r="L195" i="5"/>
  <c r="L198" i="5" s="1"/>
  <c r="M195" i="5"/>
  <c r="L207" i="5"/>
  <c r="M207" i="5"/>
  <c r="L210" i="5"/>
  <c r="M210" i="5"/>
  <c r="L213" i="5"/>
  <c r="M213" i="5"/>
  <c r="Q149" i="16"/>
  <c r="M7" i="17"/>
  <c r="L7" i="17"/>
  <c r="O167" i="17"/>
  <c r="Q167" i="17"/>
  <c r="M7" i="18"/>
  <c r="L7" i="18"/>
  <c r="Q41" i="18"/>
  <c r="Q59" i="18"/>
  <c r="O113" i="18"/>
  <c r="E113" i="18"/>
  <c r="L119" i="18"/>
  <c r="Q131" i="18"/>
  <c r="M127" i="18"/>
  <c r="R149" i="18"/>
  <c r="O167" i="18"/>
  <c r="S167" i="18"/>
  <c r="Q203" i="18"/>
  <c r="R221" i="18"/>
  <c r="R23" i="19"/>
  <c r="S23" i="19"/>
  <c r="Q41" i="19"/>
  <c r="Q42" i="19" s="1"/>
  <c r="Q42" i="18" s="1"/>
  <c r="Q42" i="17" s="1"/>
  <c r="S59" i="19"/>
  <c r="R59" i="19"/>
  <c r="R95" i="19"/>
  <c r="R96" i="19" s="1"/>
  <c r="R96" i="18" s="1"/>
  <c r="R96" i="17" s="1"/>
  <c r="P113" i="19"/>
  <c r="P114" i="19" s="1"/>
  <c r="S167" i="19"/>
  <c r="S168" i="19" s="1"/>
  <c r="E185" i="19"/>
  <c r="E186" i="19" s="1"/>
  <c r="Q186" i="18"/>
  <c r="Q186" i="17" s="1"/>
  <c r="Q186" i="16" s="1"/>
  <c r="Q186" i="5" s="1"/>
  <c r="Q204" i="2" s="1"/>
  <c r="Q204" i="21" s="1"/>
  <c r="Q221" i="19"/>
  <c r="Q74" i="20"/>
  <c r="Q91" i="20"/>
  <c r="Q96" i="19" s="1"/>
  <c r="O108" i="20"/>
  <c r="S108" i="20"/>
  <c r="O142" i="20"/>
  <c r="M181" i="20"/>
  <c r="R210" i="20"/>
  <c r="R222" i="19" s="1"/>
  <c r="R222" i="18" s="1"/>
  <c r="R222" i="17" s="1"/>
  <c r="H40" i="20"/>
  <c r="I74" i="20"/>
  <c r="I108" i="20"/>
  <c r="I114" i="19" s="1"/>
  <c r="I114" i="18" s="1"/>
  <c r="I114" i="17" s="1"/>
  <c r="I114" i="16" s="1"/>
  <c r="I142" i="20"/>
  <c r="I150" i="19" s="1"/>
  <c r="I150" i="18" s="1"/>
  <c r="I150" i="17" s="1"/>
  <c r="I150" i="16" s="1"/>
  <c r="N206" i="20"/>
  <c r="L206" i="20"/>
  <c r="N175" i="20"/>
  <c r="H23" i="19"/>
  <c r="H42" i="19"/>
  <c r="H42" i="18" s="1"/>
  <c r="H42" i="17" s="1"/>
  <c r="H59" i="19"/>
  <c r="H132" i="2"/>
  <c r="H132" i="21" s="1"/>
  <c r="H168" i="16"/>
  <c r="H168" i="5" s="1"/>
  <c r="H186" i="2" s="1"/>
  <c r="H186" i="21" s="1"/>
  <c r="E258" i="2"/>
  <c r="E258" i="21" s="1"/>
  <c r="N82" i="2"/>
  <c r="L14" i="2"/>
  <c r="H240" i="5"/>
  <c r="H258" i="2" s="1"/>
  <c r="H258" i="21" s="1"/>
  <c r="M219" i="17"/>
  <c r="M221" i="17" s="1"/>
  <c r="L219" i="17"/>
  <c r="Q77" i="18"/>
  <c r="P113" i="18"/>
  <c r="M219" i="18"/>
  <c r="L219" i="18"/>
  <c r="R168" i="19"/>
  <c r="R168" i="18" s="1"/>
  <c r="R168" i="17" s="1"/>
  <c r="I125" i="20"/>
  <c r="I132" i="19" s="1"/>
  <c r="I132" i="18" s="1"/>
  <c r="I132" i="17" s="1"/>
  <c r="I132" i="16" s="1"/>
  <c r="H77" i="19"/>
  <c r="I95" i="19"/>
  <c r="L198" i="2"/>
  <c r="H222" i="18"/>
  <c r="H222" i="17" s="1"/>
  <c r="I168" i="17"/>
  <c r="I168" i="16" s="1"/>
  <c r="L52" i="5"/>
  <c r="M52" i="5"/>
  <c r="M61" i="5"/>
  <c r="L61" i="5"/>
  <c r="L64" i="5" s="1"/>
  <c r="M74" i="5"/>
  <c r="L74" i="5"/>
  <c r="Q131" i="5"/>
  <c r="M125" i="5"/>
  <c r="M126" i="5" s="1"/>
  <c r="L125" i="5"/>
  <c r="M128" i="5"/>
  <c r="L128" i="5"/>
  <c r="M133" i="5"/>
  <c r="M136" i="5" s="1"/>
  <c r="L133" i="5"/>
  <c r="M138" i="5"/>
  <c r="L138" i="5"/>
  <c r="M141" i="5"/>
  <c r="M144" i="5" s="1"/>
  <c r="L141" i="5"/>
  <c r="M147" i="5"/>
  <c r="L147" i="5"/>
  <c r="M152" i="5"/>
  <c r="M154" i="5" s="1"/>
  <c r="L152" i="5"/>
  <c r="P167" i="5"/>
  <c r="M155" i="5"/>
  <c r="L155" i="5"/>
  <c r="L158" i="5" s="1"/>
  <c r="M165" i="5"/>
  <c r="L165" i="5"/>
  <c r="M170" i="5"/>
  <c r="L170" i="5"/>
  <c r="L172" i="5" s="1"/>
  <c r="M173" i="5"/>
  <c r="L173" i="5"/>
  <c r="M183" i="5"/>
  <c r="L183" i="5"/>
  <c r="L185" i="5" s="1"/>
  <c r="M191" i="5"/>
  <c r="L191" i="5"/>
  <c r="L197" i="5"/>
  <c r="M197" i="5"/>
  <c r="M198" i="5" s="1"/>
  <c r="L200" i="5"/>
  <c r="M200" i="5"/>
  <c r="L205" i="5"/>
  <c r="M205" i="5"/>
  <c r="M208" i="5" s="1"/>
  <c r="L215" i="5"/>
  <c r="M215" i="5"/>
  <c r="L218" i="5"/>
  <c r="M218" i="5"/>
  <c r="O149" i="16"/>
  <c r="Q221" i="16"/>
  <c r="O23" i="17"/>
  <c r="R23" i="17"/>
  <c r="O41" i="17"/>
  <c r="R59" i="17"/>
  <c r="P113" i="17"/>
  <c r="S113" i="17"/>
  <c r="E131" i="17"/>
  <c r="Q131" i="17"/>
  <c r="R149" i="17"/>
  <c r="R203" i="17"/>
  <c r="J220" i="17"/>
  <c r="R23" i="18"/>
  <c r="O41" i="18"/>
  <c r="L30" i="18"/>
  <c r="S59" i="18"/>
  <c r="R77" i="18"/>
  <c r="Q95" i="18"/>
  <c r="P95" i="18"/>
  <c r="O95" i="18"/>
  <c r="S95" i="18"/>
  <c r="E131" i="18"/>
  <c r="O203" i="18"/>
  <c r="S203" i="18"/>
  <c r="P23" i="19"/>
  <c r="Q77" i="19"/>
  <c r="Q78" i="19" s="1"/>
  <c r="S77" i="19"/>
  <c r="R113" i="19"/>
  <c r="Q113" i="19"/>
  <c r="Q131" i="19"/>
  <c r="P149" i="19"/>
  <c r="P150" i="19" s="1"/>
  <c r="S149" i="19"/>
  <c r="R149" i="19"/>
  <c r="O167" i="19"/>
  <c r="S186" i="18"/>
  <c r="S186" i="17" s="1"/>
  <c r="T186" i="16" s="1"/>
  <c r="T186" i="5" s="1"/>
  <c r="T204" i="2" s="1"/>
  <c r="T204" i="21" s="1"/>
  <c r="K198" i="19"/>
  <c r="P40" i="20"/>
  <c r="P42" i="19" s="1"/>
  <c r="Q57" i="20"/>
  <c r="Q60" i="19" s="1"/>
  <c r="R193" i="20"/>
  <c r="R204" i="19" s="1"/>
  <c r="P210" i="20"/>
  <c r="H91" i="20"/>
  <c r="H96" i="19" s="1"/>
  <c r="H96" i="18" s="1"/>
  <c r="H96" i="17" s="1"/>
  <c r="H96" i="16" s="1"/>
  <c r="H96" i="5" s="1"/>
  <c r="H96" i="2" s="1"/>
  <c r="H96" i="21" s="1"/>
  <c r="I91" i="20"/>
  <c r="I77" i="19"/>
  <c r="I78" i="19" s="1"/>
  <c r="I78" i="18" s="1"/>
  <c r="I78" i="17" s="1"/>
  <c r="I78" i="16" s="1"/>
  <c r="H241" i="16"/>
  <c r="I222" i="16"/>
  <c r="I241" i="16"/>
  <c r="N86" i="2"/>
  <c r="H241" i="5"/>
  <c r="H223" i="17"/>
  <c r="H186" i="17"/>
  <c r="H186" i="16" s="1"/>
  <c r="H186" i="5" s="1"/>
  <c r="H204" i="2" s="1"/>
  <c r="H204" i="21" s="1"/>
  <c r="L55" i="5"/>
  <c r="M55" i="5"/>
  <c r="M71" i="5"/>
  <c r="L71" i="5"/>
  <c r="M81" i="5"/>
  <c r="L81" i="5"/>
  <c r="M92" i="5"/>
  <c r="L92" i="5"/>
  <c r="M97" i="5"/>
  <c r="L97" i="5"/>
  <c r="L106" i="5"/>
  <c r="M106" i="5"/>
  <c r="L109" i="5"/>
  <c r="M109" i="5"/>
  <c r="M117" i="5"/>
  <c r="M118" i="5" s="1"/>
  <c r="L117" i="5"/>
  <c r="L35" i="5"/>
  <c r="M35" i="5"/>
  <c r="L31" i="5"/>
  <c r="M31" i="5"/>
  <c r="M26" i="5"/>
  <c r="M28" i="5" s="1"/>
  <c r="L26" i="5"/>
  <c r="M20" i="5"/>
  <c r="L20" i="5"/>
  <c r="M15" i="5"/>
  <c r="M18" i="5" s="1"/>
  <c r="L15" i="5"/>
  <c r="L18" i="5" s="1"/>
  <c r="M9" i="5"/>
  <c r="L9" i="5"/>
  <c r="P23" i="5"/>
  <c r="S41" i="5"/>
  <c r="L44" i="5"/>
  <c r="M44" i="5"/>
  <c r="M48" i="5"/>
  <c r="M50" i="5" s="1"/>
  <c r="L48" i="5"/>
  <c r="M53" i="5"/>
  <c r="L53" i="5"/>
  <c r="L62" i="5"/>
  <c r="M62" i="5"/>
  <c r="P77" i="5"/>
  <c r="L65" i="5"/>
  <c r="M65" i="5"/>
  <c r="M68" i="5" s="1"/>
  <c r="L75" i="5"/>
  <c r="M75" i="5"/>
  <c r="M84" i="5"/>
  <c r="L84" i="5"/>
  <c r="M87" i="5"/>
  <c r="L87" i="5"/>
  <c r="L93" i="5"/>
  <c r="M93" i="5"/>
  <c r="L98" i="5"/>
  <c r="M98" i="5"/>
  <c r="P113" i="5"/>
  <c r="L101" i="5"/>
  <c r="M101" i="5"/>
  <c r="M107" i="5"/>
  <c r="L107" i="5"/>
  <c r="M110" i="5"/>
  <c r="L110" i="5"/>
  <c r="M115" i="5"/>
  <c r="L115" i="5"/>
  <c r="L129" i="5"/>
  <c r="L130" i="5" s="1"/>
  <c r="M129" i="5"/>
  <c r="M130" i="5" s="1"/>
  <c r="L134" i="5"/>
  <c r="M134" i="5"/>
  <c r="P149" i="5"/>
  <c r="L137" i="5"/>
  <c r="M137" i="5"/>
  <c r="L139" i="5"/>
  <c r="M139" i="5"/>
  <c r="L153" i="5"/>
  <c r="M153" i="5"/>
  <c r="Q167" i="5"/>
  <c r="L156" i="5"/>
  <c r="M156" i="5"/>
  <c r="L159" i="5"/>
  <c r="L162" i="5" s="1"/>
  <c r="M159" i="5"/>
  <c r="L171" i="5"/>
  <c r="M171" i="5"/>
  <c r="L174" i="5"/>
  <c r="M174" i="5"/>
  <c r="L177" i="5"/>
  <c r="L180" i="5" s="1"/>
  <c r="M177" i="5"/>
  <c r="L192" i="5"/>
  <c r="M192" i="5"/>
  <c r="M201" i="5"/>
  <c r="L201" i="5"/>
  <c r="M206" i="5"/>
  <c r="L206" i="5"/>
  <c r="J212" i="5"/>
  <c r="J221" i="5" s="1"/>
  <c r="M209" i="5"/>
  <c r="L209" i="5"/>
  <c r="M219" i="5"/>
  <c r="L219" i="5"/>
  <c r="L220" i="5" s="1"/>
  <c r="M7" i="16"/>
  <c r="L7" i="16"/>
  <c r="Q59" i="16"/>
  <c r="O59" i="16"/>
  <c r="Q77" i="16"/>
  <c r="T77" i="16"/>
  <c r="Q95" i="16"/>
  <c r="P113" i="16"/>
  <c r="J118" i="16"/>
  <c r="P23" i="17"/>
  <c r="S23" i="17"/>
  <c r="S223" i="17" s="1"/>
  <c r="L38" i="17"/>
  <c r="Q59" i="17"/>
  <c r="O95" i="17"/>
  <c r="Q113" i="17"/>
  <c r="R131" i="17"/>
  <c r="L170" i="17"/>
  <c r="O203" i="17"/>
  <c r="P41" i="18"/>
  <c r="S41" i="18"/>
  <c r="O59" i="18"/>
  <c r="S77" i="18"/>
  <c r="L102" i="18"/>
  <c r="L104" i="18" s="1"/>
  <c r="O131" i="18"/>
  <c r="Q149" i="18"/>
  <c r="Q167" i="18"/>
  <c r="Q221" i="18"/>
  <c r="P221" i="18"/>
  <c r="M7" i="19"/>
  <c r="L7" i="19"/>
  <c r="Q23" i="19"/>
  <c r="O41" i="19"/>
  <c r="O59" i="19"/>
  <c r="E77" i="19"/>
  <c r="R77" i="19"/>
  <c r="R78" i="19" s="1"/>
  <c r="R78" i="18" s="1"/>
  <c r="R78" i="17" s="1"/>
  <c r="S78" i="16" s="1"/>
  <c r="S78" i="5" s="1"/>
  <c r="S78" i="2" s="1"/>
  <c r="S78" i="21" s="1"/>
  <c r="S113" i="19"/>
  <c r="S114" i="19" s="1"/>
  <c r="S114" i="18" s="1"/>
  <c r="S114" i="17" s="1"/>
  <c r="O113" i="19"/>
  <c r="E131" i="19"/>
  <c r="P186" i="18"/>
  <c r="P186" i="17" s="1"/>
  <c r="P186" i="16" s="1"/>
  <c r="P186" i="5" s="1"/>
  <c r="P204" i="2" s="1"/>
  <c r="P204" i="21" s="1"/>
  <c r="Q203" i="19"/>
  <c r="P221" i="19"/>
  <c r="P222" i="19" s="1"/>
  <c r="M219" i="19"/>
  <c r="L219" i="19"/>
  <c r="L220" i="19" s="1"/>
  <c r="J14" i="20"/>
  <c r="O40" i="20"/>
  <c r="S74" i="20"/>
  <c r="P91" i="20"/>
  <c r="P96" i="19" s="1"/>
  <c r="P96" i="18" s="1"/>
  <c r="P96" i="17" s="1"/>
  <c r="S91" i="20"/>
  <c r="S96" i="19" s="1"/>
  <c r="S96" i="18" s="1"/>
  <c r="S96" i="17" s="1"/>
  <c r="R125" i="20"/>
  <c r="R132" i="19" s="1"/>
  <c r="O193" i="20"/>
  <c r="O204" i="19" s="1"/>
  <c r="S193" i="20"/>
  <c r="S204" i="19" s="1"/>
  <c r="S204" i="18" s="1"/>
  <c r="S204" i="17" s="1"/>
  <c r="H74" i="20"/>
  <c r="H108" i="20"/>
  <c r="H114" i="19" s="1"/>
  <c r="H114" i="18" s="1"/>
  <c r="H114" i="17" s="1"/>
  <c r="H114" i="16" s="1"/>
  <c r="H114" i="5" s="1"/>
  <c r="H114" i="2" s="1"/>
  <c r="H114" i="21" s="1"/>
  <c r="H142" i="20"/>
  <c r="H150" i="19" s="1"/>
  <c r="H150" i="18" s="1"/>
  <c r="H150" i="17" s="1"/>
  <c r="H150" i="16" s="1"/>
  <c r="H150" i="5" s="1"/>
  <c r="H150" i="2" s="1"/>
  <c r="H150" i="21" s="1"/>
  <c r="I41" i="19"/>
  <c r="I59" i="19"/>
  <c r="L234" i="16"/>
  <c r="M226" i="16"/>
  <c r="H223" i="18"/>
  <c r="H222" i="16"/>
  <c r="H222" i="5" s="1"/>
  <c r="H240" i="2" s="1"/>
  <c r="H240" i="21" s="1"/>
  <c r="N36" i="2"/>
  <c r="L216" i="2"/>
  <c r="L252" i="2"/>
  <c r="I240" i="5"/>
  <c r="I186" i="17"/>
  <c r="I186" i="16" s="1"/>
  <c r="L22" i="2"/>
  <c r="N76" i="2"/>
  <c r="N126" i="2"/>
  <c r="N131" i="2" s="1"/>
  <c r="N108" i="2"/>
  <c r="L144" i="2"/>
  <c r="L108" i="2"/>
  <c r="J77" i="2"/>
  <c r="E259" i="2"/>
  <c r="L18" i="2"/>
  <c r="L23" i="2" s="1"/>
  <c r="P204" i="16"/>
  <c r="S258" i="2"/>
  <c r="S258" i="21" s="1"/>
  <c r="P77" i="16"/>
  <c r="P167" i="16"/>
  <c r="Q258" i="2"/>
  <c r="Q258" i="21" s="1"/>
  <c r="O41" i="16"/>
  <c r="T221" i="16"/>
  <c r="S221" i="16"/>
  <c r="K239" i="16"/>
  <c r="K240" i="16" s="1"/>
  <c r="K240" i="5" s="1"/>
  <c r="S203" i="16"/>
  <c r="T95" i="5"/>
  <c r="T167" i="5"/>
  <c r="O203" i="5"/>
  <c r="P221" i="5"/>
  <c r="S221" i="5"/>
  <c r="T23" i="5"/>
  <c r="K23" i="2"/>
  <c r="T259" i="2"/>
  <c r="O259" i="2"/>
  <c r="P259" i="2"/>
  <c r="S259" i="2"/>
  <c r="Q259" i="2"/>
  <c r="I259" i="2"/>
  <c r="N118" i="2"/>
  <c r="N140" i="2"/>
  <c r="N149" i="2" s="1"/>
  <c r="N32" i="2"/>
  <c r="H259" i="2"/>
  <c r="J23" i="2"/>
  <c r="L194" i="2"/>
  <c r="L208" i="2"/>
  <c r="M72" i="2"/>
  <c r="L230" i="2"/>
  <c r="L239" i="2" s="1"/>
  <c r="L140" i="2"/>
  <c r="M252" i="2"/>
  <c r="M220" i="2"/>
  <c r="L130" i="2"/>
  <c r="L118" i="2"/>
  <c r="L82" i="2"/>
  <c r="K239" i="2"/>
  <c r="J59" i="2"/>
  <c r="J95" i="2"/>
  <c r="L46" i="2"/>
  <c r="K203" i="2"/>
  <c r="M234" i="2"/>
  <c r="N230" i="2"/>
  <c r="N239" i="2" s="1"/>
  <c r="N212" i="2"/>
  <c r="N221" i="2" s="1"/>
  <c r="M68" i="2"/>
  <c r="M36" i="2"/>
  <c r="K185" i="2"/>
  <c r="N194" i="2"/>
  <c r="M130" i="2"/>
  <c r="L94" i="2"/>
  <c r="K95" i="2"/>
  <c r="L126" i="2"/>
  <c r="K149" i="2"/>
  <c r="L86" i="2"/>
  <c r="M144" i="2"/>
  <c r="M126" i="2"/>
  <c r="M131" i="2" s="1"/>
  <c r="M104" i="2"/>
  <c r="L64" i="2"/>
  <c r="N59" i="2"/>
  <c r="K77" i="2"/>
  <c r="L90" i="2"/>
  <c r="K113" i="2"/>
  <c r="L104" i="2"/>
  <c r="L54" i="2"/>
  <c r="K41" i="2"/>
  <c r="L28" i="2"/>
  <c r="L58" i="2"/>
  <c r="K59" i="2"/>
  <c r="L36" i="2"/>
  <c r="M14" i="2"/>
  <c r="M23" i="2" s="1"/>
  <c r="N14" i="2"/>
  <c r="N23" i="2" s="1"/>
  <c r="J18" i="5"/>
  <c r="N14" i="5"/>
  <c r="H42" i="16"/>
  <c r="H42" i="5" s="1"/>
  <c r="H42" i="2" s="1"/>
  <c r="H42" i="21" s="1"/>
  <c r="J202" i="16"/>
  <c r="L191" i="16"/>
  <c r="L175" i="16"/>
  <c r="L184" i="16" s="1"/>
  <c r="J144" i="16"/>
  <c r="L61" i="16"/>
  <c r="L164" i="16"/>
  <c r="L138" i="16"/>
  <c r="J126" i="16"/>
  <c r="J131" i="16" s="1"/>
  <c r="J64" i="16"/>
  <c r="L13" i="16"/>
  <c r="J40" i="16"/>
  <c r="P41" i="16"/>
  <c r="T41" i="16"/>
  <c r="Q41" i="16"/>
  <c r="T59" i="16"/>
  <c r="O77" i="16"/>
  <c r="O95" i="16"/>
  <c r="S95" i="16"/>
  <c r="S96" i="16" s="1"/>
  <c r="S96" i="5" s="1"/>
  <c r="S96" i="2" s="1"/>
  <c r="S96" i="21" s="1"/>
  <c r="Q113" i="16"/>
  <c r="P131" i="16"/>
  <c r="T131" i="16"/>
  <c r="S149" i="16"/>
  <c r="S167" i="16"/>
  <c r="T167" i="16"/>
  <c r="J176" i="16"/>
  <c r="Q203" i="16"/>
  <c r="L230" i="16"/>
  <c r="L239" i="16" s="1"/>
  <c r="L240" i="16" s="1"/>
  <c r="L199" i="16"/>
  <c r="L133" i="16"/>
  <c r="J58" i="16"/>
  <c r="J100" i="16"/>
  <c r="J36" i="16"/>
  <c r="L219" i="16"/>
  <c r="L220" i="16" s="1"/>
  <c r="L38" i="16"/>
  <c r="L30" i="16"/>
  <c r="L9" i="16"/>
  <c r="P59" i="16"/>
  <c r="P60" i="16" s="1"/>
  <c r="P60" i="5" s="1"/>
  <c r="P60" i="2" s="1"/>
  <c r="P60" i="21" s="1"/>
  <c r="S59" i="16"/>
  <c r="T95" i="16"/>
  <c r="S113" i="16"/>
  <c r="Q131" i="16"/>
  <c r="T149" i="16"/>
  <c r="O167" i="16"/>
  <c r="O203" i="16"/>
  <c r="O221" i="16"/>
  <c r="J239" i="16"/>
  <c r="J240" i="16" s="1"/>
  <c r="L141" i="16"/>
  <c r="L196" i="16"/>
  <c r="J140" i="16"/>
  <c r="L111" i="16"/>
  <c r="J198" i="16"/>
  <c r="J130" i="16"/>
  <c r="L98" i="16"/>
  <c r="O23" i="16"/>
  <c r="P95" i="16"/>
  <c r="O113" i="16"/>
  <c r="T113" i="16"/>
  <c r="T114" i="16" s="1"/>
  <c r="T114" i="5" s="1"/>
  <c r="T114" i="2" s="1"/>
  <c r="T114" i="21" s="1"/>
  <c r="P149" i="16"/>
  <c r="T203" i="16"/>
  <c r="M176" i="16"/>
  <c r="M64" i="16"/>
  <c r="J14" i="16"/>
  <c r="M11" i="17"/>
  <c r="M14" i="17" s="1"/>
  <c r="J18" i="18"/>
  <c r="L32" i="18"/>
  <c r="L21" i="18"/>
  <c r="M11" i="18"/>
  <c r="M14" i="18" s="1"/>
  <c r="K82" i="19"/>
  <c r="L12" i="19"/>
  <c r="K90" i="19"/>
  <c r="L20" i="19"/>
  <c r="K86" i="19"/>
  <c r="K14" i="19"/>
  <c r="K23" i="19" s="1"/>
  <c r="K40" i="19"/>
  <c r="L84" i="19"/>
  <c r="N81" i="19"/>
  <c r="N82" i="19" s="1"/>
  <c r="K50" i="19"/>
  <c r="K18" i="19"/>
  <c r="L67" i="19"/>
  <c r="K46" i="19"/>
  <c r="L16" i="19"/>
  <c r="M11" i="19"/>
  <c r="K113" i="18"/>
  <c r="L82" i="16"/>
  <c r="J149" i="16"/>
  <c r="Q167" i="16"/>
  <c r="L27" i="17"/>
  <c r="M27" i="17"/>
  <c r="M28" i="17" s="1"/>
  <c r="M54" i="17"/>
  <c r="M51" i="17"/>
  <c r="J76" i="17"/>
  <c r="M74" i="17"/>
  <c r="M133" i="17"/>
  <c r="L159" i="17"/>
  <c r="M159" i="17"/>
  <c r="M162" i="17" s="1"/>
  <c r="L165" i="17"/>
  <c r="M165" i="17"/>
  <c r="M181" i="17"/>
  <c r="J184" i="17"/>
  <c r="L191" i="17"/>
  <c r="M191" i="17"/>
  <c r="L193" i="17"/>
  <c r="M193" i="17"/>
  <c r="M194" i="17" s="1"/>
  <c r="L201" i="17"/>
  <c r="M201" i="17"/>
  <c r="J32" i="18"/>
  <c r="M29" i="18"/>
  <c r="M32" i="18" s="1"/>
  <c r="L44" i="18"/>
  <c r="M44" i="18"/>
  <c r="L51" i="18"/>
  <c r="M51" i="18"/>
  <c r="L62" i="18"/>
  <c r="M62" i="18"/>
  <c r="L66" i="18"/>
  <c r="M66" i="18"/>
  <c r="M68" i="18" s="1"/>
  <c r="L87" i="18"/>
  <c r="M87" i="18"/>
  <c r="L106" i="18"/>
  <c r="M106" i="18"/>
  <c r="M108" i="18" s="1"/>
  <c r="L151" i="18"/>
  <c r="M151" i="18"/>
  <c r="L157" i="18"/>
  <c r="M157" i="18"/>
  <c r="M158" i="18" s="1"/>
  <c r="L178" i="18"/>
  <c r="M178" i="18"/>
  <c r="M180" i="18" s="1"/>
  <c r="J184" i="18"/>
  <c r="M181" i="18"/>
  <c r="L191" i="18"/>
  <c r="M191" i="18"/>
  <c r="M209" i="18"/>
  <c r="L109" i="19"/>
  <c r="M109" i="19"/>
  <c r="L170" i="19"/>
  <c r="M170" i="19"/>
  <c r="N199" i="19"/>
  <c r="N202" i="19" s="1"/>
  <c r="P23" i="20"/>
  <c r="O57" i="20"/>
  <c r="S57" i="20"/>
  <c r="P74" i="20"/>
  <c r="P78" i="19" s="1"/>
  <c r="P78" i="18" s="1"/>
  <c r="P78" i="17" s="1"/>
  <c r="L75" i="20"/>
  <c r="M75" i="20"/>
  <c r="O91" i="20"/>
  <c r="O96" i="19" s="1"/>
  <c r="R108" i="20"/>
  <c r="Q125" i="20"/>
  <c r="Q150" i="19" s="1"/>
  <c r="Q150" i="18" s="1"/>
  <c r="Q150" i="17" s="1"/>
  <c r="M113" i="20"/>
  <c r="M116" i="20" s="1"/>
  <c r="L122" i="20"/>
  <c r="R142" i="20"/>
  <c r="L132" i="20"/>
  <c r="M132" i="20"/>
  <c r="L135" i="20"/>
  <c r="M135" i="20"/>
  <c r="M137" i="20" s="1"/>
  <c r="Q159" i="20"/>
  <c r="F193" i="20"/>
  <c r="Q193" i="20"/>
  <c r="F210" i="20"/>
  <c r="Q210" i="20"/>
  <c r="H23" i="20"/>
  <c r="I40" i="20"/>
  <c r="H57" i="20"/>
  <c r="K56" i="20"/>
  <c r="N53" i="20"/>
  <c r="I57" i="20"/>
  <c r="K73" i="20"/>
  <c r="N70" i="20"/>
  <c r="L136" i="20"/>
  <c r="N136" i="20"/>
  <c r="L190" i="20"/>
  <c r="N190" i="20"/>
  <c r="J28" i="19"/>
  <c r="M84" i="19"/>
  <c r="L112" i="2"/>
  <c r="L72" i="2"/>
  <c r="M64" i="2"/>
  <c r="J239" i="2"/>
  <c r="J41" i="17"/>
  <c r="Q41" i="5"/>
  <c r="Q95" i="5"/>
  <c r="L104" i="5"/>
  <c r="E149" i="5"/>
  <c r="J184" i="5"/>
  <c r="M190" i="5"/>
  <c r="N18" i="16"/>
  <c r="L53" i="16"/>
  <c r="L63" i="16"/>
  <c r="L64" i="16" s="1"/>
  <c r="M181" i="16"/>
  <c r="J184" i="16"/>
  <c r="J18" i="17"/>
  <c r="L31" i="17"/>
  <c r="M31" i="17"/>
  <c r="M32" i="17" s="1"/>
  <c r="L34" i="17"/>
  <c r="M34" i="17"/>
  <c r="M36" i="17" s="1"/>
  <c r="E41" i="17"/>
  <c r="L75" i="17"/>
  <c r="M75" i="17"/>
  <c r="M76" i="17" s="1"/>
  <c r="L92" i="17"/>
  <c r="L94" i="17" s="1"/>
  <c r="M92" i="17"/>
  <c r="L110" i="17"/>
  <c r="M110" i="17"/>
  <c r="M112" i="17" s="1"/>
  <c r="J118" i="17"/>
  <c r="M115" i="17"/>
  <c r="L134" i="17"/>
  <c r="M134" i="17"/>
  <c r="M136" i="17" s="1"/>
  <c r="L152" i="17"/>
  <c r="M152" i="17"/>
  <c r="L157" i="17"/>
  <c r="M157" i="17"/>
  <c r="M158" i="17" s="1"/>
  <c r="L199" i="17"/>
  <c r="M199" i="17"/>
  <c r="L13" i="18"/>
  <c r="L38" i="18"/>
  <c r="L40" i="18" s="1"/>
  <c r="L56" i="18"/>
  <c r="M56" i="18"/>
  <c r="L79" i="18"/>
  <c r="M79" i="18"/>
  <c r="L110" i="18"/>
  <c r="L112" i="18" s="1"/>
  <c r="K131" i="18"/>
  <c r="L161" i="18"/>
  <c r="M161" i="18"/>
  <c r="L170" i="18"/>
  <c r="L172" i="18" s="1"/>
  <c r="M170" i="18"/>
  <c r="L206" i="18"/>
  <c r="M206" i="18"/>
  <c r="M208" i="18" s="1"/>
  <c r="L210" i="18"/>
  <c r="M210" i="18"/>
  <c r="L214" i="18"/>
  <c r="M214" i="18"/>
  <c r="M216" i="18" s="1"/>
  <c r="L218" i="18"/>
  <c r="M218" i="18"/>
  <c r="L142" i="19"/>
  <c r="M142" i="19"/>
  <c r="M144" i="19" s="1"/>
  <c r="J158" i="19"/>
  <c r="M155" i="19"/>
  <c r="J198" i="19"/>
  <c r="M195" i="19"/>
  <c r="M196" i="19"/>
  <c r="M200" i="19"/>
  <c r="M202" i="19" s="1"/>
  <c r="E203" i="19"/>
  <c r="E204" i="19" s="1"/>
  <c r="O125" i="20"/>
  <c r="O150" i="19" s="1"/>
  <c r="O150" i="18" s="1"/>
  <c r="O150" i="17" s="1"/>
  <c r="L127" i="20"/>
  <c r="M127" i="20"/>
  <c r="S142" i="20"/>
  <c r="L195" i="20"/>
  <c r="I23" i="20"/>
  <c r="I24" i="19" s="1"/>
  <c r="I24" i="18" s="1"/>
  <c r="I24" i="17" s="1"/>
  <c r="I24" i="16" s="1"/>
  <c r="L58" i="20"/>
  <c r="N58" i="20"/>
  <c r="L238" i="16"/>
  <c r="M230" i="16"/>
  <c r="N239" i="5"/>
  <c r="Q23" i="5"/>
  <c r="M172" i="5"/>
  <c r="L216" i="5"/>
  <c r="N14" i="16"/>
  <c r="J22" i="16"/>
  <c r="M55" i="17"/>
  <c r="M58" i="17" s="1"/>
  <c r="J64" i="17"/>
  <c r="M63" i="17"/>
  <c r="M64" i="17" s="1"/>
  <c r="J72" i="17"/>
  <c r="M69" i="17"/>
  <c r="L105" i="17"/>
  <c r="M119" i="17"/>
  <c r="M122" i="17" s="1"/>
  <c r="L142" i="17"/>
  <c r="L144" i="17" s="1"/>
  <c r="M142" i="17"/>
  <c r="M144" i="17" s="1"/>
  <c r="L153" i="17"/>
  <c r="M153" i="17"/>
  <c r="L174" i="17"/>
  <c r="L176" i="17" s="1"/>
  <c r="M174" i="17"/>
  <c r="M176" i="17" s="1"/>
  <c r="E185" i="17"/>
  <c r="J208" i="17"/>
  <c r="M205" i="17"/>
  <c r="M208" i="17" s="1"/>
  <c r="J212" i="17"/>
  <c r="M209" i="17"/>
  <c r="J14" i="18"/>
  <c r="E41" i="18"/>
  <c r="L52" i="18"/>
  <c r="M52" i="18"/>
  <c r="L57" i="18"/>
  <c r="M57" i="18"/>
  <c r="L70" i="18"/>
  <c r="M70" i="18"/>
  <c r="L89" i="18"/>
  <c r="M89" i="18"/>
  <c r="L98" i="18"/>
  <c r="L100" i="18" s="1"/>
  <c r="M98" i="18"/>
  <c r="L153" i="18"/>
  <c r="M153" i="18"/>
  <c r="M154" i="18" s="1"/>
  <c r="L165" i="18"/>
  <c r="M165" i="18"/>
  <c r="M195" i="18"/>
  <c r="M198" i="18" s="1"/>
  <c r="L201" i="18"/>
  <c r="M201" i="18"/>
  <c r="E41" i="19"/>
  <c r="L99" i="19"/>
  <c r="M99" i="19"/>
  <c r="M100" i="19" s="1"/>
  <c r="L146" i="19"/>
  <c r="M146" i="19"/>
  <c r="M181" i="19"/>
  <c r="J184" i="19"/>
  <c r="J185" i="19" s="1"/>
  <c r="J186" i="19" s="1"/>
  <c r="L25" i="20"/>
  <c r="M25" i="20"/>
  <c r="L43" i="20"/>
  <c r="M43" i="20"/>
  <c r="L45" i="20"/>
  <c r="M45" i="20"/>
  <c r="L111" i="20"/>
  <c r="M111" i="20"/>
  <c r="M112" i="20" s="1"/>
  <c r="M121" i="20"/>
  <c r="M124" i="20" s="1"/>
  <c r="M180" i="20"/>
  <c r="L62" i="20"/>
  <c r="N62" i="20"/>
  <c r="N65" i="20" s="1"/>
  <c r="K82" i="20"/>
  <c r="N80" i="20"/>
  <c r="N82" i="20" s="1"/>
  <c r="K116" i="20"/>
  <c r="N114" i="20"/>
  <c r="N116" i="20" s="1"/>
  <c r="L164" i="20"/>
  <c r="N164" i="20"/>
  <c r="M44" i="19"/>
  <c r="M52" i="19"/>
  <c r="J203" i="2"/>
  <c r="K185" i="16"/>
  <c r="L158" i="17"/>
  <c r="K185" i="18"/>
  <c r="J148" i="5"/>
  <c r="L58" i="5"/>
  <c r="E95" i="5"/>
  <c r="E185" i="5"/>
  <c r="J10" i="16"/>
  <c r="M16" i="16"/>
  <c r="Q23" i="16"/>
  <c r="N22" i="16"/>
  <c r="J90" i="16"/>
  <c r="E113" i="16"/>
  <c r="L125" i="16"/>
  <c r="J180" i="16"/>
  <c r="E185" i="16"/>
  <c r="M216" i="16"/>
  <c r="L48" i="17"/>
  <c r="L70" i="17"/>
  <c r="M70" i="17"/>
  <c r="M72" i="17" s="1"/>
  <c r="L73" i="17"/>
  <c r="M73" i="17"/>
  <c r="L102" i="17"/>
  <c r="L106" i="17"/>
  <c r="L108" i="17" s="1"/>
  <c r="M106" i="17"/>
  <c r="M108" i="17" s="1"/>
  <c r="M137" i="17"/>
  <c r="M140" i="17" s="1"/>
  <c r="E149" i="17"/>
  <c r="L178" i="17"/>
  <c r="L192" i="17"/>
  <c r="M192" i="17"/>
  <c r="J216" i="17"/>
  <c r="M213" i="17"/>
  <c r="L34" i="18"/>
  <c r="L36" i="18" s="1"/>
  <c r="M34" i="18"/>
  <c r="M36" i="18" s="1"/>
  <c r="J40" i="18"/>
  <c r="M37" i="18"/>
  <c r="K59" i="18"/>
  <c r="L53" i="18"/>
  <c r="M53" i="18"/>
  <c r="L74" i="18"/>
  <c r="L76" i="18" s="1"/>
  <c r="M74" i="18"/>
  <c r="L81" i="18"/>
  <c r="L82" i="18" s="1"/>
  <c r="M81" i="18"/>
  <c r="L117" i="18"/>
  <c r="M117" i="18"/>
  <c r="L159" i="18"/>
  <c r="M159" i="18"/>
  <c r="E185" i="18"/>
  <c r="J18" i="19"/>
  <c r="E95" i="19"/>
  <c r="L111" i="19"/>
  <c r="L134" i="19"/>
  <c r="M134" i="19"/>
  <c r="M136" i="19" s="1"/>
  <c r="L157" i="19"/>
  <c r="M157" i="19"/>
  <c r="L182" i="19"/>
  <c r="L184" i="19" s="1"/>
  <c r="M182" i="19"/>
  <c r="L187" i="19"/>
  <c r="M187" i="19"/>
  <c r="N195" i="19"/>
  <c r="N198" i="19" s="1"/>
  <c r="L197" i="19"/>
  <c r="L198" i="19" s="1"/>
  <c r="M197" i="19"/>
  <c r="S40" i="20"/>
  <c r="S42" i="19" s="1"/>
  <c r="R57" i="20"/>
  <c r="L83" i="20"/>
  <c r="M83" i="20"/>
  <c r="Q108" i="20"/>
  <c r="E125" i="20"/>
  <c r="S125" i="20"/>
  <c r="S132" i="19" s="1"/>
  <c r="S132" i="18" s="1"/>
  <c r="O159" i="20"/>
  <c r="K52" i="20"/>
  <c r="N49" i="20"/>
  <c r="L59" i="20"/>
  <c r="N59" i="20"/>
  <c r="K175" i="20"/>
  <c r="M29" i="19"/>
  <c r="M32" i="19" s="1"/>
  <c r="M39" i="19"/>
  <c r="K185" i="5"/>
  <c r="L202" i="2"/>
  <c r="K185" i="17"/>
  <c r="K146" i="20"/>
  <c r="K150" i="20"/>
  <c r="N148" i="20"/>
  <c r="L144" i="20"/>
  <c r="L146" i="20" s="1"/>
  <c r="N144" i="20"/>
  <c r="L175" i="20"/>
  <c r="M163" i="20"/>
  <c r="J148" i="17"/>
  <c r="M145" i="17"/>
  <c r="M148" i="17" s="1"/>
  <c r="M136" i="2"/>
  <c r="L50" i="2"/>
  <c r="M28" i="2"/>
  <c r="M256" i="2"/>
  <c r="L256" i="2"/>
  <c r="M248" i="2"/>
  <c r="L248" i="2"/>
  <c r="K221" i="2"/>
  <c r="L190" i="2"/>
  <c r="M198" i="2"/>
  <c r="L68" i="2"/>
  <c r="L148" i="2"/>
  <c r="L149" i="2" s="1"/>
  <c r="M90" i="2"/>
  <c r="M32" i="2"/>
  <c r="L32" i="2"/>
  <c r="L238" i="5"/>
  <c r="M184" i="5"/>
  <c r="M220" i="5"/>
  <c r="E167" i="5"/>
  <c r="M162" i="5"/>
  <c r="M194" i="5"/>
  <c r="L176" i="5"/>
  <c r="M239" i="5"/>
  <c r="L194" i="5"/>
  <c r="E203" i="5"/>
  <c r="M212" i="5"/>
  <c r="E221" i="5"/>
  <c r="J167" i="5"/>
  <c r="J257" i="2"/>
  <c r="K257" i="2"/>
  <c r="M238" i="2"/>
  <c r="M230" i="2"/>
  <c r="M216" i="2"/>
  <c r="M221" i="2" s="1"/>
  <c r="M194" i="2"/>
  <c r="N190" i="2"/>
  <c r="N203" i="2" s="1"/>
  <c r="M190" i="2"/>
  <c r="M172" i="2"/>
  <c r="M185" i="2" s="1"/>
  <c r="L172" i="2"/>
  <c r="L185" i="2" s="1"/>
  <c r="M148" i="2"/>
  <c r="M140" i="2"/>
  <c r="L122" i="2"/>
  <c r="J131" i="2"/>
  <c r="J113" i="2"/>
  <c r="M100" i="2"/>
  <c r="L100" i="2"/>
  <c r="M94" i="2"/>
  <c r="M86" i="2"/>
  <c r="N95" i="2"/>
  <c r="M82" i="2"/>
  <c r="M76" i="2"/>
  <c r="L76" i="2"/>
  <c r="M58" i="2"/>
  <c r="M54" i="2"/>
  <c r="M50" i="2"/>
  <c r="M46" i="2"/>
  <c r="M40" i="2"/>
  <c r="L40" i="2"/>
  <c r="N257" i="2"/>
  <c r="M202" i="2"/>
  <c r="N185" i="2"/>
  <c r="N113" i="2"/>
  <c r="N77" i="2"/>
  <c r="L221" i="2"/>
  <c r="K131" i="2"/>
  <c r="J118" i="5"/>
  <c r="M82" i="5"/>
  <c r="J64" i="5"/>
  <c r="J46" i="5"/>
  <c r="J104" i="5"/>
  <c r="J86" i="5"/>
  <c r="L122" i="5"/>
  <c r="J122" i="5"/>
  <c r="M122" i="5"/>
  <c r="L50" i="5"/>
  <c r="L32" i="5"/>
  <c r="M32" i="5"/>
  <c r="M86" i="5"/>
  <c r="M14" i="5"/>
  <c r="J14" i="5"/>
  <c r="L72" i="5"/>
  <c r="M108" i="5"/>
  <c r="M90" i="5"/>
  <c r="J90" i="5"/>
  <c r="M54" i="5"/>
  <c r="J144" i="5"/>
  <c r="E131" i="5"/>
  <c r="E113" i="5"/>
  <c r="E77" i="5"/>
  <c r="E59" i="5"/>
  <c r="E41" i="5"/>
  <c r="J36" i="5"/>
  <c r="M36" i="5"/>
  <c r="E23" i="5"/>
  <c r="J94" i="5"/>
  <c r="L76" i="5"/>
  <c r="J76" i="5"/>
  <c r="J58" i="5"/>
  <c r="L40" i="5"/>
  <c r="M76" i="5"/>
  <c r="J40" i="5"/>
  <c r="K221" i="5"/>
  <c r="N216" i="5"/>
  <c r="L208" i="5"/>
  <c r="N208" i="5"/>
  <c r="N198" i="5"/>
  <c r="K203" i="5"/>
  <c r="N185" i="5"/>
  <c r="N180" i="5"/>
  <c r="N176" i="5"/>
  <c r="N172" i="5"/>
  <c r="N184" i="5"/>
  <c r="N166" i="5"/>
  <c r="N162" i="5"/>
  <c r="N158" i="5"/>
  <c r="K131" i="5"/>
  <c r="N126" i="5"/>
  <c r="N131" i="5" s="1"/>
  <c r="N112" i="5"/>
  <c r="K113" i="5"/>
  <c r="K95" i="5"/>
  <c r="N90" i="5"/>
  <c r="N86" i="5"/>
  <c r="L82" i="5"/>
  <c r="N82" i="5"/>
  <c r="N76" i="5"/>
  <c r="N64" i="5"/>
  <c r="N40" i="5"/>
  <c r="K41" i="5"/>
  <c r="N22" i="5"/>
  <c r="L234" i="5"/>
  <c r="J239" i="5"/>
  <c r="L226" i="5"/>
  <c r="N220" i="5"/>
  <c r="M202" i="5"/>
  <c r="N190" i="5"/>
  <c r="J202" i="5"/>
  <c r="J203" i="5" s="1"/>
  <c r="L202" i="5"/>
  <c r="M176" i="5"/>
  <c r="J176" i="5"/>
  <c r="J185" i="5" s="1"/>
  <c r="K167" i="5"/>
  <c r="N154" i="5"/>
  <c r="M148" i="5"/>
  <c r="N148" i="5"/>
  <c r="N136" i="5"/>
  <c r="J136" i="5"/>
  <c r="K148" i="5"/>
  <c r="K149" i="5" s="1"/>
  <c r="J140" i="5"/>
  <c r="L144" i="5"/>
  <c r="M104" i="5"/>
  <c r="N108" i="5"/>
  <c r="J100" i="5"/>
  <c r="J112" i="5"/>
  <c r="M112" i="5"/>
  <c r="J82" i="5"/>
  <c r="N68" i="5"/>
  <c r="K68" i="5"/>
  <c r="K77" i="5" s="1"/>
  <c r="M58" i="5"/>
  <c r="N59" i="5"/>
  <c r="J50" i="5"/>
  <c r="K50" i="5"/>
  <c r="K59" i="5" s="1"/>
  <c r="J28" i="5"/>
  <c r="J32" i="5"/>
  <c r="N28" i="5"/>
  <c r="M22" i="5"/>
  <c r="J22" i="5"/>
  <c r="N18" i="5"/>
  <c r="M10" i="5"/>
  <c r="N10" i="5"/>
  <c r="K10" i="5"/>
  <c r="K23" i="5" s="1"/>
  <c r="J172" i="16"/>
  <c r="M169" i="16"/>
  <c r="L187" i="16"/>
  <c r="J208" i="16"/>
  <c r="J190" i="16"/>
  <c r="M188" i="16"/>
  <c r="L170" i="16"/>
  <c r="M170" i="16"/>
  <c r="M171" i="16"/>
  <c r="M184" i="16" s="1"/>
  <c r="L189" i="16"/>
  <c r="L190" i="16" s="1"/>
  <c r="M189" i="16"/>
  <c r="J212" i="16"/>
  <c r="M209" i="16"/>
  <c r="M212" i="16" s="1"/>
  <c r="M194" i="16"/>
  <c r="L155" i="16"/>
  <c r="L158" i="16" s="1"/>
  <c r="M156" i="16"/>
  <c r="L212" i="16"/>
  <c r="L195" i="16"/>
  <c r="J216" i="16"/>
  <c r="E221" i="16"/>
  <c r="L178" i="16"/>
  <c r="L180" i="16" s="1"/>
  <c r="M178" i="16"/>
  <c r="M180" i="16" s="1"/>
  <c r="M234" i="16"/>
  <c r="E203" i="16"/>
  <c r="J162" i="16"/>
  <c r="J167" i="16" s="1"/>
  <c r="M162" i="16"/>
  <c r="E167" i="16"/>
  <c r="L163" i="16"/>
  <c r="M163" i="16"/>
  <c r="M166" i="16" s="1"/>
  <c r="L181" i="16"/>
  <c r="J220" i="16"/>
  <c r="M217" i="16"/>
  <c r="M220" i="16" s="1"/>
  <c r="M238" i="16"/>
  <c r="M202" i="16"/>
  <c r="N239" i="16"/>
  <c r="N240" i="16" s="1"/>
  <c r="L134" i="16"/>
  <c r="L136" i="16" s="1"/>
  <c r="M134" i="16"/>
  <c r="M136" i="16" s="1"/>
  <c r="L116" i="16"/>
  <c r="M116" i="16"/>
  <c r="M118" i="16" s="1"/>
  <c r="M140" i="16"/>
  <c r="L120" i="16"/>
  <c r="M120" i="16"/>
  <c r="M122" i="16" s="1"/>
  <c r="L121" i="16"/>
  <c r="E149" i="16"/>
  <c r="L142" i="16"/>
  <c r="L144" i="16" s="1"/>
  <c r="M142" i="16"/>
  <c r="M144" i="16" s="1"/>
  <c r="L124" i="16"/>
  <c r="M124" i="16"/>
  <c r="E131" i="16"/>
  <c r="L146" i="16"/>
  <c r="L148" i="16" s="1"/>
  <c r="M146" i="16"/>
  <c r="M148" i="16" s="1"/>
  <c r="M130" i="16"/>
  <c r="L129" i="16"/>
  <c r="L130" i="16" s="1"/>
  <c r="L110" i="16"/>
  <c r="J112" i="16"/>
  <c r="M109" i="16"/>
  <c r="M112" i="16" s="1"/>
  <c r="J94" i="16"/>
  <c r="M91" i="16"/>
  <c r="L91" i="16"/>
  <c r="J108" i="16"/>
  <c r="L89" i="16"/>
  <c r="M89" i="16"/>
  <c r="J104" i="16"/>
  <c r="M101" i="16"/>
  <c r="M104" i="16" s="1"/>
  <c r="J86" i="16"/>
  <c r="M83" i="16"/>
  <c r="M86" i="16" s="1"/>
  <c r="L83" i="16"/>
  <c r="M100" i="16"/>
  <c r="J82" i="16"/>
  <c r="M79" i="16"/>
  <c r="M65" i="16"/>
  <c r="M68" i="16" s="1"/>
  <c r="J50" i="16"/>
  <c r="M50" i="16"/>
  <c r="M69" i="16"/>
  <c r="M72" i="16" s="1"/>
  <c r="L51" i="16"/>
  <c r="M51" i="16"/>
  <c r="M54" i="16" s="1"/>
  <c r="J72" i="16"/>
  <c r="E77" i="16"/>
  <c r="K59" i="16"/>
  <c r="L55" i="16"/>
  <c r="L74" i="16"/>
  <c r="M74" i="16"/>
  <c r="M58" i="16"/>
  <c r="L57" i="16"/>
  <c r="L58" i="16" s="1"/>
  <c r="M43" i="16"/>
  <c r="M46" i="16" s="1"/>
  <c r="L25" i="16"/>
  <c r="M25" i="16"/>
  <c r="M28" i="16" s="1"/>
  <c r="M8" i="16"/>
  <c r="M10" i="16" s="1"/>
  <c r="J32" i="16"/>
  <c r="M32" i="16"/>
  <c r="E23" i="16"/>
  <c r="J18" i="16"/>
  <c r="M36" i="16"/>
  <c r="E41" i="16"/>
  <c r="M17" i="16"/>
  <c r="N220" i="16"/>
  <c r="N216" i="16"/>
  <c r="K221" i="16"/>
  <c r="N212" i="16"/>
  <c r="N194" i="16"/>
  <c r="K203" i="16"/>
  <c r="N185" i="16"/>
  <c r="N162" i="16"/>
  <c r="N158" i="16"/>
  <c r="N148" i="16"/>
  <c r="K149" i="16"/>
  <c r="N144" i="16"/>
  <c r="L140" i="16"/>
  <c r="N136" i="16"/>
  <c r="L126" i="16"/>
  <c r="K131" i="16"/>
  <c r="N126" i="16"/>
  <c r="N118" i="16"/>
  <c r="N112" i="16"/>
  <c r="K113" i="16"/>
  <c r="N108" i="16"/>
  <c r="N100" i="16"/>
  <c r="N94" i="16"/>
  <c r="N90" i="16"/>
  <c r="K77" i="16"/>
  <c r="N50" i="16"/>
  <c r="K41" i="16"/>
  <c r="L18" i="16"/>
  <c r="M208" i="16"/>
  <c r="N190" i="16"/>
  <c r="M198" i="16"/>
  <c r="N202" i="16"/>
  <c r="L193" i="16"/>
  <c r="L197" i="16"/>
  <c r="L200" i="16"/>
  <c r="L201" i="16"/>
  <c r="M185" i="16"/>
  <c r="L182" i="16"/>
  <c r="L174" i="16"/>
  <c r="L176" i="16" s="1"/>
  <c r="N184" i="16"/>
  <c r="N172" i="16"/>
  <c r="L169" i="16"/>
  <c r="N166" i="16"/>
  <c r="N154" i="16"/>
  <c r="M154" i="16"/>
  <c r="K154" i="16"/>
  <c r="K167" i="16" s="1"/>
  <c r="N140" i="16"/>
  <c r="L117" i="16"/>
  <c r="N104" i="16"/>
  <c r="M108" i="16"/>
  <c r="L99" i="16"/>
  <c r="L107" i="16"/>
  <c r="L108" i="16" s="1"/>
  <c r="L101" i="16"/>
  <c r="L104" i="16" s="1"/>
  <c r="L109" i="16"/>
  <c r="M82" i="16"/>
  <c r="M94" i="16"/>
  <c r="L92" i="16"/>
  <c r="L94" i="16" s="1"/>
  <c r="L88" i="16"/>
  <c r="K86" i="16"/>
  <c r="K82" i="16"/>
  <c r="L85" i="16"/>
  <c r="N64" i="16"/>
  <c r="L65" i="16"/>
  <c r="N68" i="16"/>
  <c r="L67" i="16"/>
  <c r="L71" i="16"/>
  <c r="J76" i="16"/>
  <c r="N76" i="16"/>
  <c r="L75" i="16"/>
  <c r="M76" i="16"/>
  <c r="L73" i="16"/>
  <c r="J68" i="16"/>
  <c r="L69" i="16"/>
  <c r="L66" i="16"/>
  <c r="N46" i="16"/>
  <c r="L45" i="16"/>
  <c r="L46" i="16" s="1"/>
  <c r="N54" i="16"/>
  <c r="M40" i="16"/>
  <c r="L37" i="16"/>
  <c r="L33" i="16"/>
  <c r="L36" i="16" s="1"/>
  <c r="L29" i="16"/>
  <c r="L26" i="16"/>
  <c r="N28" i="16"/>
  <c r="N41" i="16" s="1"/>
  <c r="M19" i="16"/>
  <c r="M22" i="16" s="1"/>
  <c r="L20" i="16"/>
  <c r="L19" i="16"/>
  <c r="K23" i="16"/>
  <c r="M11" i="16"/>
  <c r="L12" i="16"/>
  <c r="L10" i="16"/>
  <c r="N8" i="16"/>
  <c r="N10" i="16" s="1"/>
  <c r="L190" i="17"/>
  <c r="M190" i="17"/>
  <c r="L171" i="17"/>
  <c r="L184" i="17" s="1"/>
  <c r="J172" i="17"/>
  <c r="M172" i="17"/>
  <c r="J180" i="17"/>
  <c r="L177" i="17"/>
  <c r="L195" i="17"/>
  <c r="L213" i="17"/>
  <c r="M180" i="17"/>
  <c r="L160" i="17"/>
  <c r="J162" i="17"/>
  <c r="E167" i="17"/>
  <c r="M198" i="17"/>
  <c r="E203" i="17"/>
  <c r="L164" i="17"/>
  <c r="L166" i="17" s="1"/>
  <c r="M220" i="17"/>
  <c r="M184" i="17"/>
  <c r="J130" i="17"/>
  <c r="M127" i="17"/>
  <c r="L123" i="17"/>
  <c r="L126" i="17" s="1"/>
  <c r="J126" i="17"/>
  <c r="J144" i="17"/>
  <c r="L145" i="17"/>
  <c r="J122" i="17"/>
  <c r="L121" i="17"/>
  <c r="L122" i="17" s="1"/>
  <c r="L137" i="17"/>
  <c r="L140" i="17" s="1"/>
  <c r="L117" i="17"/>
  <c r="L133" i="17"/>
  <c r="L136" i="17" s="1"/>
  <c r="N82" i="17"/>
  <c r="J100" i="17"/>
  <c r="M82" i="17"/>
  <c r="L81" i="17"/>
  <c r="L82" i="17" s="1"/>
  <c r="L86" i="17"/>
  <c r="M104" i="17"/>
  <c r="J86" i="17"/>
  <c r="M86" i="17"/>
  <c r="L88" i="17"/>
  <c r="L90" i="17" s="1"/>
  <c r="N108" i="17"/>
  <c r="E113" i="17"/>
  <c r="M90" i="17"/>
  <c r="M94" i="17"/>
  <c r="L74" i="17"/>
  <c r="L76" i="17" s="1"/>
  <c r="E59" i="17"/>
  <c r="E77" i="17"/>
  <c r="L49" i="17"/>
  <c r="M68" i="17"/>
  <c r="J68" i="17"/>
  <c r="L62" i="17"/>
  <c r="M46" i="17"/>
  <c r="M10" i="17"/>
  <c r="L11" i="17"/>
  <c r="M18" i="17"/>
  <c r="E23" i="17"/>
  <c r="L19" i="17"/>
  <c r="M40" i="17"/>
  <c r="N40" i="17"/>
  <c r="M22" i="17"/>
  <c r="J10" i="17"/>
  <c r="J23" i="17" s="1"/>
  <c r="N220" i="17"/>
  <c r="N216" i="17"/>
  <c r="N212" i="17"/>
  <c r="N208" i="17"/>
  <c r="N198" i="17"/>
  <c r="L194" i="17"/>
  <c r="K203" i="17"/>
  <c r="N180" i="17"/>
  <c r="N176" i="17"/>
  <c r="N184" i="17"/>
  <c r="N154" i="17"/>
  <c r="K167" i="17"/>
  <c r="N148" i="17"/>
  <c r="N144" i="17"/>
  <c r="K149" i="17"/>
  <c r="N126" i="17"/>
  <c r="N122" i="17"/>
  <c r="N118" i="17"/>
  <c r="N104" i="17"/>
  <c r="N86" i="17"/>
  <c r="K95" i="17"/>
  <c r="N76" i="17"/>
  <c r="L68" i="17"/>
  <c r="N68" i="17"/>
  <c r="N64" i="17"/>
  <c r="N50" i="17"/>
  <c r="N59" i="17" s="1"/>
  <c r="N36" i="17"/>
  <c r="N22" i="17"/>
  <c r="L21" i="17"/>
  <c r="N18" i="17"/>
  <c r="L17" i="17"/>
  <c r="L18" i="17" s="1"/>
  <c r="K14" i="17"/>
  <c r="N14" i="17"/>
  <c r="L13" i="17"/>
  <c r="L14" i="17" s="1"/>
  <c r="K10" i="17"/>
  <c r="N10" i="17"/>
  <c r="M212" i="17"/>
  <c r="L206" i="17"/>
  <c r="L208" i="17" s="1"/>
  <c r="L210" i="17"/>
  <c r="L212" i="17" s="1"/>
  <c r="M216" i="17"/>
  <c r="L214" i="17"/>
  <c r="L218" i="17"/>
  <c r="L197" i="17"/>
  <c r="N202" i="17"/>
  <c r="M202" i="17"/>
  <c r="M154" i="17"/>
  <c r="M166" i="17"/>
  <c r="N166" i="17"/>
  <c r="L151" i="17"/>
  <c r="L154" i="17" s="1"/>
  <c r="N162" i="17"/>
  <c r="L161" i="17"/>
  <c r="N158" i="17"/>
  <c r="J154" i="17"/>
  <c r="N136" i="17"/>
  <c r="L146" i="17"/>
  <c r="L148" i="17" s="1"/>
  <c r="N140" i="17"/>
  <c r="M118" i="17"/>
  <c r="M130" i="17"/>
  <c r="L127" i="17"/>
  <c r="L128" i="17"/>
  <c r="K126" i="17"/>
  <c r="K122" i="17"/>
  <c r="L116" i="17"/>
  <c r="N100" i="17"/>
  <c r="L103" i="17"/>
  <c r="L104" i="17" s="1"/>
  <c r="J108" i="17"/>
  <c r="L111" i="17"/>
  <c r="L112" i="17" s="1"/>
  <c r="M100" i="17"/>
  <c r="L97" i="17"/>
  <c r="L98" i="17"/>
  <c r="K104" i="17"/>
  <c r="K112" i="17"/>
  <c r="N90" i="17"/>
  <c r="J82" i="17"/>
  <c r="J90" i="17"/>
  <c r="N72" i="17"/>
  <c r="L61" i="17"/>
  <c r="L71" i="17"/>
  <c r="K72" i="17"/>
  <c r="K77" i="17" s="1"/>
  <c r="M50" i="17"/>
  <c r="K46" i="17"/>
  <c r="L44" i="17"/>
  <c r="L45" i="17"/>
  <c r="K54" i="17"/>
  <c r="L52" i="17"/>
  <c r="L53" i="17"/>
  <c r="K58" i="17"/>
  <c r="L56" i="17"/>
  <c r="L57" i="17"/>
  <c r="N28" i="17"/>
  <c r="N32" i="17"/>
  <c r="L35" i="17"/>
  <c r="L39" i="17"/>
  <c r="L40" i="17" s="1"/>
  <c r="L26" i="17"/>
  <c r="L28" i="17" s="1"/>
  <c r="L30" i="17"/>
  <c r="L32" i="17" s="1"/>
  <c r="K36" i="17"/>
  <c r="K41" i="17" s="1"/>
  <c r="L9" i="17"/>
  <c r="L184" i="18"/>
  <c r="J202" i="18"/>
  <c r="L199" i="18"/>
  <c r="L185" i="18"/>
  <c r="E203" i="18"/>
  <c r="L197" i="18"/>
  <c r="L198" i="18" s="1"/>
  <c r="N180" i="18"/>
  <c r="N194" i="18"/>
  <c r="L193" i="18"/>
  <c r="L194" i="18" s="1"/>
  <c r="M194" i="18"/>
  <c r="J190" i="18"/>
  <c r="L189" i="18"/>
  <c r="M190" i="18"/>
  <c r="J172" i="18"/>
  <c r="J185" i="18" s="1"/>
  <c r="L187" i="18"/>
  <c r="M172" i="18"/>
  <c r="K167" i="18"/>
  <c r="K168" i="18" s="1"/>
  <c r="K168" i="17" s="1"/>
  <c r="E167" i="18"/>
  <c r="E168" i="18" s="1"/>
  <c r="J166" i="18"/>
  <c r="J154" i="18"/>
  <c r="J148" i="18"/>
  <c r="J149" i="18" s="1"/>
  <c r="M145" i="18"/>
  <c r="M148" i="18" s="1"/>
  <c r="L142" i="18"/>
  <c r="M142" i="18"/>
  <c r="M144" i="18" s="1"/>
  <c r="L220" i="18"/>
  <c r="L216" i="18"/>
  <c r="L212" i="18"/>
  <c r="N216" i="18"/>
  <c r="N208" i="18"/>
  <c r="N220" i="18"/>
  <c r="L208" i="18"/>
  <c r="M220" i="18"/>
  <c r="L146" i="18"/>
  <c r="L143" i="18"/>
  <c r="L139" i="18"/>
  <c r="L138" i="18"/>
  <c r="L135" i="18"/>
  <c r="L136" i="18" s="1"/>
  <c r="M136" i="18"/>
  <c r="N130" i="18"/>
  <c r="M128" i="18"/>
  <c r="M130" i="18" s="1"/>
  <c r="J130" i="18"/>
  <c r="M125" i="18"/>
  <c r="M126" i="18" s="1"/>
  <c r="J126" i="18"/>
  <c r="N122" i="18"/>
  <c r="M120" i="18"/>
  <c r="M122" i="18" s="1"/>
  <c r="J122" i="18"/>
  <c r="N112" i="18"/>
  <c r="M112" i="18"/>
  <c r="J113" i="18"/>
  <c r="M104" i="18"/>
  <c r="M100" i="18"/>
  <c r="L93" i="18"/>
  <c r="L94" i="18" s="1"/>
  <c r="M94" i="18"/>
  <c r="J95" i="18"/>
  <c r="E95" i="18"/>
  <c r="M86" i="18"/>
  <c r="L83" i="18"/>
  <c r="L86" i="18" s="1"/>
  <c r="M76" i="18"/>
  <c r="N76" i="18"/>
  <c r="J76" i="18"/>
  <c r="L68" i="18"/>
  <c r="E77" i="18"/>
  <c r="N68" i="18"/>
  <c r="L63" i="18"/>
  <c r="J64" i="18"/>
  <c r="J58" i="18"/>
  <c r="L55" i="18"/>
  <c r="J54" i="18"/>
  <c r="E59" i="18"/>
  <c r="M50" i="18"/>
  <c r="J36" i="18"/>
  <c r="J28" i="18"/>
  <c r="M22" i="18"/>
  <c r="E23" i="18"/>
  <c r="L9" i="18"/>
  <c r="L180" i="18"/>
  <c r="L176" i="18"/>
  <c r="N184" i="18"/>
  <c r="L122" i="18"/>
  <c r="L108" i="18"/>
  <c r="N104" i="18"/>
  <c r="N94" i="18"/>
  <c r="N90" i="18"/>
  <c r="L90" i="18"/>
  <c r="N86" i="18"/>
  <c r="N82" i="18"/>
  <c r="K95" i="18"/>
  <c r="K77" i="18"/>
  <c r="L72" i="18"/>
  <c r="N64" i="18"/>
  <c r="N54" i="18"/>
  <c r="N40" i="18"/>
  <c r="K41" i="18"/>
  <c r="N36" i="18"/>
  <c r="N32" i="18"/>
  <c r="N212" i="18"/>
  <c r="J208" i="18"/>
  <c r="J212" i="18"/>
  <c r="J216" i="18"/>
  <c r="J220" i="18"/>
  <c r="N190" i="18"/>
  <c r="N198" i="18"/>
  <c r="N202" i="18"/>
  <c r="K198" i="18"/>
  <c r="K203" i="18" s="1"/>
  <c r="M202" i="18"/>
  <c r="M184" i="18"/>
  <c r="M176" i="18"/>
  <c r="N166" i="18"/>
  <c r="M166" i="18"/>
  <c r="L163" i="18"/>
  <c r="L166" i="18" s="1"/>
  <c r="L162" i="18"/>
  <c r="N162" i="18"/>
  <c r="N158" i="18"/>
  <c r="L158" i="18"/>
  <c r="N154" i="18"/>
  <c r="L154" i="18"/>
  <c r="N136" i="18"/>
  <c r="M140" i="18"/>
  <c r="N144" i="18"/>
  <c r="L145" i="18"/>
  <c r="K148" i="18"/>
  <c r="K149" i="18" s="1"/>
  <c r="M118" i="18"/>
  <c r="N118" i="18"/>
  <c r="N126" i="18"/>
  <c r="L129" i="18"/>
  <c r="L130" i="18" s="1"/>
  <c r="J118" i="18"/>
  <c r="L116" i="18"/>
  <c r="L124" i="18"/>
  <c r="L126" i="18" s="1"/>
  <c r="M64" i="18"/>
  <c r="M72" i="18"/>
  <c r="N58" i="18"/>
  <c r="N50" i="18"/>
  <c r="L48" i="18"/>
  <c r="L50" i="18" s="1"/>
  <c r="N46" i="18"/>
  <c r="M46" i="18"/>
  <c r="M28" i="18"/>
  <c r="L26" i="18"/>
  <c r="L28" i="18" s="1"/>
  <c r="M40" i="18"/>
  <c r="L20" i="18"/>
  <c r="N22" i="18"/>
  <c r="L19" i="18"/>
  <c r="J22" i="18"/>
  <c r="M16" i="18"/>
  <c r="M18" i="18" s="1"/>
  <c r="L17" i="18"/>
  <c r="L18" i="18" s="1"/>
  <c r="N18" i="18"/>
  <c r="N14" i="18"/>
  <c r="L12" i="18"/>
  <c r="L8" i="18"/>
  <c r="K10" i="18"/>
  <c r="K23" i="18" s="1"/>
  <c r="M10" i="18"/>
  <c r="N10" i="18"/>
  <c r="J10" i="18"/>
  <c r="N220" i="19"/>
  <c r="M220" i="19"/>
  <c r="L216" i="19"/>
  <c r="N216" i="19"/>
  <c r="M216" i="19"/>
  <c r="N212" i="19"/>
  <c r="L209" i="19"/>
  <c r="L212" i="19" s="1"/>
  <c r="K212" i="19"/>
  <c r="K221" i="19" s="1"/>
  <c r="K222" i="19" s="1"/>
  <c r="K222" i="18" s="1"/>
  <c r="K222" i="17" s="1"/>
  <c r="M212" i="19"/>
  <c r="N208" i="19"/>
  <c r="M208" i="19"/>
  <c r="M194" i="19"/>
  <c r="K190" i="19"/>
  <c r="L189" i="19"/>
  <c r="L190" i="19" s="1"/>
  <c r="N190" i="19"/>
  <c r="K180" i="19"/>
  <c r="L178" i="19"/>
  <c r="L180" i="19" s="1"/>
  <c r="M180" i="19"/>
  <c r="N180" i="19"/>
  <c r="K176" i="19"/>
  <c r="K185" i="19" s="1"/>
  <c r="K186" i="19" s="1"/>
  <c r="K186" i="18" s="1"/>
  <c r="L174" i="19"/>
  <c r="L176" i="19" s="1"/>
  <c r="M176" i="19"/>
  <c r="N176" i="19"/>
  <c r="N185" i="19" s="1"/>
  <c r="M172" i="19"/>
  <c r="L172" i="19"/>
  <c r="L163" i="19"/>
  <c r="M162" i="19"/>
  <c r="M158" i="19"/>
  <c r="M154" i="19"/>
  <c r="K149" i="19"/>
  <c r="M148" i="19"/>
  <c r="N148" i="19"/>
  <c r="J148" i="19"/>
  <c r="J149" i="19" s="1"/>
  <c r="L148" i="19"/>
  <c r="N144" i="19"/>
  <c r="L144" i="19"/>
  <c r="L138" i="19"/>
  <c r="L135" i="19"/>
  <c r="L136" i="19" s="1"/>
  <c r="N136" i="19"/>
  <c r="J130" i="19"/>
  <c r="M126" i="19"/>
  <c r="M122" i="19"/>
  <c r="J122" i="19"/>
  <c r="M118" i="19"/>
  <c r="N130" i="19"/>
  <c r="N126" i="19"/>
  <c r="N122" i="19"/>
  <c r="L118" i="19"/>
  <c r="N112" i="19"/>
  <c r="L112" i="19"/>
  <c r="M112" i="19"/>
  <c r="M108" i="19"/>
  <c r="L106" i="19"/>
  <c r="L101" i="19"/>
  <c r="E113" i="19"/>
  <c r="L103" i="19"/>
  <c r="L105" i="19"/>
  <c r="N104" i="19"/>
  <c r="K113" i="19"/>
  <c r="M104" i="19"/>
  <c r="J118" i="19"/>
  <c r="K95" i="19"/>
  <c r="J94" i="19"/>
  <c r="J95" i="19" s="1"/>
  <c r="M94" i="19"/>
  <c r="N90" i="19"/>
  <c r="M90" i="19"/>
  <c r="M86" i="19"/>
  <c r="L81" i="19"/>
  <c r="L80" i="19"/>
  <c r="M82" i="19"/>
  <c r="N72" i="19"/>
  <c r="M76" i="19"/>
  <c r="L75" i="19"/>
  <c r="L71" i="19"/>
  <c r="K72" i="19"/>
  <c r="L70" i="19"/>
  <c r="N68" i="19"/>
  <c r="J77" i="19"/>
  <c r="L63" i="19"/>
  <c r="L61" i="19"/>
  <c r="J58" i="19"/>
  <c r="L56" i="19"/>
  <c r="N58" i="19"/>
  <c r="N54" i="19"/>
  <c r="E59" i="19"/>
  <c r="J54" i="19"/>
  <c r="L48" i="19"/>
  <c r="L47" i="19"/>
  <c r="J50" i="19"/>
  <c r="N50" i="19"/>
  <c r="N46" i="19"/>
  <c r="J46" i="19"/>
  <c r="N28" i="19"/>
  <c r="M40" i="19"/>
  <c r="M36" i="19"/>
  <c r="L35" i="19"/>
  <c r="J36" i="19"/>
  <c r="J41" i="19" s="1"/>
  <c r="K36" i="19"/>
  <c r="N36" i="19"/>
  <c r="K32" i="19"/>
  <c r="L31" i="19"/>
  <c r="L26" i="19"/>
  <c r="M28" i="19"/>
  <c r="E23" i="19"/>
  <c r="M10" i="19"/>
  <c r="J10" i="19"/>
  <c r="J190" i="19"/>
  <c r="J203" i="19" s="1"/>
  <c r="J204" i="19" s="1"/>
  <c r="L192" i="19"/>
  <c r="L194" i="19" s="1"/>
  <c r="K202" i="19"/>
  <c r="L200" i="19"/>
  <c r="L202" i="19" s="1"/>
  <c r="L165" i="19"/>
  <c r="N166" i="19"/>
  <c r="L162" i="19"/>
  <c r="N158" i="19"/>
  <c r="N154" i="19"/>
  <c r="M166" i="19"/>
  <c r="J166" i="19"/>
  <c r="L155" i="19"/>
  <c r="L158" i="19" s="1"/>
  <c r="M140" i="19"/>
  <c r="J126" i="19"/>
  <c r="M130" i="19"/>
  <c r="L97" i="19"/>
  <c r="L98" i="19"/>
  <c r="N108" i="19"/>
  <c r="J112" i="19"/>
  <c r="J113" i="19" s="1"/>
  <c r="N100" i="19"/>
  <c r="N86" i="19"/>
  <c r="L85" i="19"/>
  <c r="L88" i="19"/>
  <c r="L89" i="19"/>
  <c r="L92" i="19"/>
  <c r="L93" i="19"/>
  <c r="N94" i="19"/>
  <c r="N64" i="19"/>
  <c r="M68" i="19"/>
  <c r="N76" i="19"/>
  <c r="M64" i="19"/>
  <c r="L62" i="19"/>
  <c r="K64" i="19"/>
  <c r="L65" i="19"/>
  <c r="L66" i="19"/>
  <c r="K68" i="19"/>
  <c r="M72" i="19"/>
  <c r="L73" i="19"/>
  <c r="L74" i="19"/>
  <c r="K76" i="19"/>
  <c r="L69" i="19"/>
  <c r="M46" i="19"/>
  <c r="L45" i="19"/>
  <c r="L46" i="19" s="1"/>
  <c r="M50" i="19"/>
  <c r="L49" i="19"/>
  <c r="L53" i="19"/>
  <c r="L54" i="19" s="1"/>
  <c r="M58" i="19"/>
  <c r="L57" i="19"/>
  <c r="L27" i="19"/>
  <c r="N32" i="19"/>
  <c r="N40" i="19"/>
  <c r="K28" i="19"/>
  <c r="L30" i="19"/>
  <c r="L34" i="19"/>
  <c r="L38" i="19"/>
  <c r="L40" i="19" s="1"/>
  <c r="L21" i="19"/>
  <c r="N22" i="19"/>
  <c r="M22" i="19"/>
  <c r="L17" i="19"/>
  <c r="N18" i="19"/>
  <c r="M14" i="19"/>
  <c r="N14" i="19"/>
  <c r="L13" i="19"/>
  <c r="N10" i="19"/>
  <c r="L9" i="19"/>
  <c r="L10" i="19" s="1"/>
  <c r="J22" i="19"/>
  <c r="L19" i="19"/>
  <c r="L22" i="19" s="1"/>
  <c r="L15" i="19"/>
  <c r="M15" i="19"/>
  <c r="M18" i="19" s="1"/>
  <c r="J14" i="19"/>
  <c r="L11" i="19"/>
  <c r="L151" i="20"/>
  <c r="L154" i="20" s="1"/>
  <c r="L171" i="20"/>
  <c r="M171" i="20"/>
  <c r="M167" i="20"/>
  <c r="J167" i="20"/>
  <c r="J175" i="20"/>
  <c r="L191" i="20"/>
  <c r="L182" i="20"/>
  <c r="L184" i="20" s="1"/>
  <c r="K188" i="20"/>
  <c r="L188" i="20"/>
  <c r="N184" i="20"/>
  <c r="K184" i="20"/>
  <c r="G193" i="20"/>
  <c r="M192" i="20"/>
  <c r="J192" i="20"/>
  <c r="L189" i="20"/>
  <c r="J188" i="20"/>
  <c r="M188" i="20"/>
  <c r="M184" i="20"/>
  <c r="L177" i="20"/>
  <c r="K201" i="20"/>
  <c r="K197" i="20"/>
  <c r="L196" i="20"/>
  <c r="M197" i="20"/>
  <c r="J209" i="20"/>
  <c r="M205" i="20"/>
  <c r="J205" i="20"/>
  <c r="M201" i="20"/>
  <c r="N209" i="20"/>
  <c r="L203" i="20"/>
  <c r="L205" i="20" s="1"/>
  <c r="N205" i="20"/>
  <c r="L198" i="20"/>
  <c r="N201" i="20"/>
  <c r="N197" i="20"/>
  <c r="N192" i="20"/>
  <c r="K192" i="20"/>
  <c r="N180" i="20"/>
  <c r="N171" i="20"/>
  <c r="L166" i="20"/>
  <c r="N167" i="20"/>
  <c r="K167" i="20"/>
  <c r="L165" i="20"/>
  <c r="L160" i="20"/>
  <c r="L162" i="20"/>
  <c r="K163" i="20"/>
  <c r="N163" i="20"/>
  <c r="K158" i="20"/>
  <c r="L158" i="20"/>
  <c r="N158" i="20"/>
  <c r="N154" i="20"/>
  <c r="M154" i="20"/>
  <c r="L150" i="20"/>
  <c r="J146" i="20"/>
  <c r="N146" i="20"/>
  <c r="M146" i="20"/>
  <c r="M141" i="20"/>
  <c r="J141" i="20"/>
  <c r="K141" i="20"/>
  <c r="E142" i="20"/>
  <c r="E150" i="19" s="1"/>
  <c r="E150" i="18" s="1"/>
  <c r="E150" i="17" s="1"/>
  <c r="M120" i="20"/>
  <c r="L105" i="20"/>
  <c r="L107" i="20" s="1"/>
  <c r="J107" i="20"/>
  <c r="E108" i="20"/>
  <c r="J99" i="20"/>
  <c r="K133" i="20"/>
  <c r="K107" i="20"/>
  <c r="L88" i="20"/>
  <c r="L87" i="20"/>
  <c r="K90" i="20"/>
  <c r="L80" i="20"/>
  <c r="L82" i="20" s="1"/>
  <c r="E91" i="20"/>
  <c r="L139" i="20"/>
  <c r="L141" i="20" s="1"/>
  <c r="N141" i="20"/>
  <c r="K137" i="20"/>
  <c r="L134" i="20"/>
  <c r="L137" i="20" s="1"/>
  <c r="N137" i="20"/>
  <c r="L131" i="20"/>
  <c r="L133" i="20" s="1"/>
  <c r="N133" i="20"/>
  <c r="J133" i="20"/>
  <c r="J129" i="20"/>
  <c r="K129" i="20"/>
  <c r="L128" i="20"/>
  <c r="L126" i="20"/>
  <c r="N129" i="20"/>
  <c r="N124" i="20"/>
  <c r="L123" i="20"/>
  <c r="K124" i="20"/>
  <c r="L119" i="20"/>
  <c r="L120" i="20" s="1"/>
  <c r="N120" i="20"/>
  <c r="K120" i="20"/>
  <c r="J112" i="20"/>
  <c r="N112" i="20"/>
  <c r="L112" i="20"/>
  <c r="M107" i="20"/>
  <c r="N107" i="20"/>
  <c r="N103" i="20"/>
  <c r="K103" i="20"/>
  <c r="L102" i="20"/>
  <c r="J103" i="20"/>
  <c r="L100" i="20"/>
  <c r="L99" i="20"/>
  <c r="K99" i="20"/>
  <c r="M99" i="20"/>
  <c r="N99" i="20"/>
  <c r="M95" i="20"/>
  <c r="L93" i="20"/>
  <c r="L95" i="20" s="1"/>
  <c r="J95" i="20"/>
  <c r="N95" i="20"/>
  <c r="L89" i="20"/>
  <c r="M90" i="20"/>
  <c r="N86" i="20"/>
  <c r="G91" i="20"/>
  <c r="M86" i="20"/>
  <c r="M82" i="20"/>
  <c r="L76" i="20"/>
  <c r="L77" i="20"/>
  <c r="J78" i="20"/>
  <c r="J91" i="20" s="1"/>
  <c r="M78" i="20"/>
  <c r="K69" i="20"/>
  <c r="L63" i="20"/>
  <c r="L65" i="20" s="1"/>
  <c r="E74" i="20"/>
  <c r="N73" i="20"/>
  <c r="J73" i="20"/>
  <c r="L70" i="20"/>
  <c r="L73" i="20" s="1"/>
  <c r="N69" i="20"/>
  <c r="L68" i="20"/>
  <c r="L67" i="20"/>
  <c r="J69" i="20"/>
  <c r="J65" i="20"/>
  <c r="N150" i="20"/>
  <c r="N78" i="20"/>
  <c r="N90" i="20"/>
  <c r="M150" i="20"/>
  <c r="M158" i="20"/>
  <c r="M175" i="20"/>
  <c r="M176" i="20"/>
  <c r="N188" i="20"/>
  <c r="M209" i="20"/>
  <c r="L85" i="20"/>
  <c r="L86" i="20" s="1"/>
  <c r="M103" i="20"/>
  <c r="L113" i="20"/>
  <c r="L116" i="20" s="1"/>
  <c r="J116" i="20"/>
  <c r="L121" i="20"/>
  <c r="J124" i="20"/>
  <c r="M133" i="20"/>
  <c r="L179" i="20"/>
  <c r="L180" i="20" s="1"/>
  <c r="L199" i="20"/>
  <c r="L207" i="20"/>
  <c r="L209" i="20" s="1"/>
  <c r="G74" i="20"/>
  <c r="M65" i="20"/>
  <c r="M69" i="20"/>
  <c r="M73" i="20"/>
  <c r="K78" i="20"/>
  <c r="K27" i="20"/>
  <c r="L29" i="20"/>
  <c r="J61" i="20"/>
  <c r="L61" i="20"/>
  <c r="N61" i="20"/>
  <c r="K61" i="20"/>
  <c r="M61" i="20"/>
  <c r="L50" i="20"/>
  <c r="L49" i="20"/>
  <c r="J52" i="20"/>
  <c r="E57" i="20"/>
  <c r="M48" i="20"/>
  <c r="L42" i="20"/>
  <c r="N44" i="20"/>
  <c r="L41" i="20"/>
  <c r="K44" i="20"/>
  <c r="K57" i="20" s="1"/>
  <c r="M56" i="20"/>
  <c r="G57" i="20"/>
  <c r="N56" i="20"/>
  <c r="L53" i="20"/>
  <c r="L56" i="20" s="1"/>
  <c r="N52" i="20"/>
  <c r="N48" i="20"/>
  <c r="L47" i="20"/>
  <c r="L48" i="20" s="1"/>
  <c r="F57" i="20"/>
  <c r="M44" i="20"/>
  <c r="J44" i="20"/>
  <c r="J57" i="20" s="1"/>
  <c r="J39" i="20"/>
  <c r="L36" i="20"/>
  <c r="L37" i="20"/>
  <c r="M39" i="20"/>
  <c r="N39" i="20"/>
  <c r="L33" i="20"/>
  <c r="L32" i="20"/>
  <c r="E40" i="20"/>
  <c r="N35" i="20"/>
  <c r="L28" i="20"/>
  <c r="N31" i="20"/>
  <c r="K35" i="20"/>
  <c r="L34" i="20"/>
  <c r="M35" i="20"/>
  <c r="L30" i="20"/>
  <c r="J31" i="20"/>
  <c r="F40" i="20"/>
  <c r="M31" i="20"/>
  <c r="N27" i="20"/>
  <c r="M27" i="20"/>
  <c r="J27" i="20"/>
  <c r="L24" i="20"/>
  <c r="L27" i="20" s="1"/>
  <c r="N22" i="20"/>
  <c r="L20" i="20"/>
  <c r="J22" i="20"/>
  <c r="L19" i="20"/>
  <c r="M19" i="20"/>
  <c r="M22" i="20" s="1"/>
  <c r="N18" i="20"/>
  <c r="L16" i="20"/>
  <c r="L17" i="20"/>
  <c r="J18" i="20"/>
  <c r="L15" i="20"/>
  <c r="M15" i="20"/>
  <c r="M18" i="20" s="1"/>
  <c r="E23" i="20"/>
  <c r="K14" i="20"/>
  <c r="N14" i="20"/>
  <c r="L12" i="20"/>
  <c r="M11" i="20"/>
  <c r="M14" i="20" s="1"/>
  <c r="L11" i="20"/>
  <c r="L9" i="20"/>
  <c r="N10" i="20"/>
  <c r="L8" i="20"/>
  <c r="M10" i="20"/>
  <c r="K10" i="20"/>
  <c r="J10" i="20"/>
  <c r="L221" i="16" l="1"/>
  <c r="L131" i="19"/>
  <c r="K186" i="17"/>
  <c r="L36" i="17"/>
  <c r="J77" i="17"/>
  <c r="L100" i="16"/>
  <c r="M158" i="16"/>
  <c r="P132" i="16"/>
  <c r="P132" i="5" s="1"/>
  <c r="P132" i="2" s="1"/>
  <c r="P132" i="21" s="1"/>
  <c r="S222" i="16"/>
  <c r="R132" i="18"/>
  <c r="R132" i="17" s="1"/>
  <c r="S132" i="16" s="1"/>
  <c r="S132" i="5" s="1"/>
  <c r="S132" i="2" s="1"/>
  <c r="S132" i="21" s="1"/>
  <c r="O114" i="19"/>
  <c r="O114" i="18" s="1"/>
  <c r="O114" i="17" s="1"/>
  <c r="L212" i="5"/>
  <c r="R204" i="18"/>
  <c r="R204" i="17" s="1"/>
  <c r="L197" i="20"/>
  <c r="L221" i="19"/>
  <c r="L222" i="19" s="1"/>
  <c r="M203" i="17"/>
  <c r="J149" i="17"/>
  <c r="L14" i="16"/>
  <c r="J59" i="16"/>
  <c r="M126" i="16"/>
  <c r="S132" i="17"/>
  <c r="Q168" i="19"/>
  <c r="Q168" i="18" s="1"/>
  <c r="Q168" i="17" s="1"/>
  <c r="L46" i="18"/>
  <c r="L202" i="17"/>
  <c r="S168" i="16"/>
  <c r="S168" i="5" s="1"/>
  <c r="S186" i="2" s="1"/>
  <c r="S186" i="21" s="1"/>
  <c r="T222" i="16"/>
  <c r="T222" i="5" s="1"/>
  <c r="T240" i="2" s="1"/>
  <c r="T240" i="21" s="1"/>
  <c r="O223" i="19"/>
  <c r="S223" i="18"/>
  <c r="Q60" i="18"/>
  <c r="Q60" i="17" s="1"/>
  <c r="Q60" i="16" s="1"/>
  <c r="Q60" i="5" s="1"/>
  <c r="Q60" i="2" s="1"/>
  <c r="Q60" i="21" s="1"/>
  <c r="P150" i="18"/>
  <c r="P150" i="17" s="1"/>
  <c r="P150" i="16" s="1"/>
  <c r="P150" i="5" s="1"/>
  <c r="P150" i="2" s="1"/>
  <c r="P150" i="21" s="1"/>
  <c r="O222" i="16"/>
  <c r="O222" i="5" s="1"/>
  <c r="O240" i="2" s="1"/>
  <c r="O240" i="21" s="1"/>
  <c r="J167" i="19"/>
  <c r="J168" i="19" s="1"/>
  <c r="L140" i="19"/>
  <c r="L149" i="19" s="1"/>
  <c r="L118" i="18"/>
  <c r="L198" i="17"/>
  <c r="L40" i="16"/>
  <c r="L194" i="16"/>
  <c r="J41" i="16"/>
  <c r="M90" i="16"/>
  <c r="L166" i="16"/>
  <c r="J203" i="16"/>
  <c r="J185" i="16"/>
  <c r="L131" i="2"/>
  <c r="S42" i="18"/>
  <c r="S42" i="17" s="1"/>
  <c r="M162" i="18"/>
  <c r="M82" i="18"/>
  <c r="M54" i="18"/>
  <c r="O96" i="18"/>
  <c r="O96" i="17" s="1"/>
  <c r="O241" i="5"/>
  <c r="P204" i="5"/>
  <c r="P222" i="2" s="1"/>
  <c r="P222" i="21" s="1"/>
  <c r="P223" i="17"/>
  <c r="Q96" i="18"/>
  <c r="Q96" i="17" s="1"/>
  <c r="J59" i="17"/>
  <c r="L216" i="17"/>
  <c r="O78" i="16"/>
  <c r="O78" i="5" s="1"/>
  <c r="O78" i="2" s="1"/>
  <c r="O78" i="21" s="1"/>
  <c r="P222" i="18"/>
  <c r="P222" i="17" s="1"/>
  <c r="P222" i="16" s="1"/>
  <c r="P222" i="5" s="1"/>
  <c r="P240" i="2" s="1"/>
  <c r="P240" i="21" s="1"/>
  <c r="Q223" i="17"/>
  <c r="P114" i="18"/>
  <c r="R42" i="19"/>
  <c r="R42" i="18" s="1"/>
  <c r="R42" i="17" s="1"/>
  <c r="S42" i="16" s="1"/>
  <c r="S42" i="5" s="1"/>
  <c r="S42" i="2" s="1"/>
  <c r="S42" i="21" s="1"/>
  <c r="Q223" i="18"/>
  <c r="P168" i="18"/>
  <c r="P168" i="17" s="1"/>
  <c r="P168" i="16" s="1"/>
  <c r="P168" i="5" s="1"/>
  <c r="P186" i="2" s="1"/>
  <c r="P186" i="21" s="1"/>
  <c r="E168" i="17"/>
  <c r="L148" i="18"/>
  <c r="E222" i="16"/>
  <c r="E222" i="5" s="1"/>
  <c r="E240" i="2" s="1"/>
  <c r="E240" i="21" s="1"/>
  <c r="P223" i="18"/>
  <c r="Q96" i="16"/>
  <c r="L166" i="19"/>
  <c r="N203" i="17"/>
  <c r="L69" i="20"/>
  <c r="K223" i="18"/>
  <c r="J77" i="18"/>
  <c r="L198" i="16"/>
  <c r="M212" i="18"/>
  <c r="O114" i="16"/>
  <c r="O114" i="5" s="1"/>
  <c r="O114" i="2" s="1"/>
  <c r="O114" i="21" s="1"/>
  <c r="N41" i="2"/>
  <c r="N259" i="2" s="1"/>
  <c r="S222" i="5"/>
  <c r="S240" i="2" s="1"/>
  <c r="S240" i="21" s="1"/>
  <c r="O204" i="18"/>
  <c r="O204" i="17" s="1"/>
  <c r="O204" i="16" s="1"/>
  <c r="O204" i="5" s="1"/>
  <c r="O222" i="2" s="1"/>
  <c r="O222" i="21" s="1"/>
  <c r="P42" i="18"/>
  <c r="P42" i="17" s="1"/>
  <c r="Q78" i="18"/>
  <c r="Q78" i="17" s="1"/>
  <c r="Q78" i="16" s="1"/>
  <c r="O223" i="18"/>
  <c r="S168" i="18"/>
  <c r="S168" i="17" s="1"/>
  <c r="T168" i="16" s="1"/>
  <c r="T168" i="5" s="1"/>
  <c r="T186" i="2" s="1"/>
  <c r="T186" i="21" s="1"/>
  <c r="I150" i="5"/>
  <c r="I24" i="5"/>
  <c r="I186" i="5"/>
  <c r="R186" i="16"/>
  <c r="J96" i="19"/>
  <c r="J96" i="18" s="1"/>
  <c r="E114" i="19"/>
  <c r="E114" i="18" s="1"/>
  <c r="E114" i="17" s="1"/>
  <c r="E114" i="16" s="1"/>
  <c r="E114" i="5" s="1"/>
  <c r="E114" i="2" s="1"/>
  <c r="E114" i="21" s="1"/>
  <c r="E223" i="18"/>
  <c r="E241" i="5"/>
  <c r="E42" i="19"/>
  <c r="E42" i="18" s="1"/>
  <c r="E42" i="17" s="1"/>
  <c r="E204" i="18"/>
  <c r="E204" i="17" s="1"/>
  <c r="I258" i="2"/>
  <c r="R240" i="5"/>
  <c r="I42" i="19"/>
  <c r="I42" i="18" s="1"/>
  <c r="I42" i="17" s="1"/>
  <c r="I42" i="16" s="1"/>
  <c r="Q24" i="19"/>
  <c r="Q24" i="18" s="1"/>
  <c r="Q24" i="17" s="1"/>
  <c r="Q24" i="16" s="1"/>
  <c r="R24" i="16" s="1"/>
  <c r="Q223" i="19"/>
  <c r="R150" i="19"/>
  <c r="R150" i="18" s="1"/>
  <c r="R150" i="17" s="1"/>
  <c r="S150" i="16" s="1"/>
  <c r="S150" i="5" s="1"/>
  <c r="S150" i="2" s="1"/>
  <c r="S150" i="21" s="1"/>
  <c r="Q114" i="19"/>
  <c r="Q114" i="18" s="1"/>
  <c r="Q114" i="17" s="1"/>
  <c r="O223" i="17"/>
  <c r="I132" i="5"/>
  <c r="I114" i="5"/>
  <c r="H24" i="19"/>
  <c r="H24" i="18" s="1"/>
  <c r="H24" i="17" s="1"/>
  <c r="H24" i="16" s="1"/>
  <c r="H24" i="5" s="1"/>
  <c r="H24" i="2" s="1"/>
  <c r="H24" i="21" s="1"/>
  <c r="H223" i="19"/>
  <c r="P114" i="17"/>
  <c r="P114" i="16" s="1"/>
  <c r="P114" i="5" s="1"/>
  <c r="P114" i="2" s="1"/>
  <c r="P114" i="21" s="1"/>
  <c r="L22" i="5"/>
  <c r="K168" i="16"/>
  <c r="Q96" i="5"/>
  <c r="Q96" i="2" s="1"/>
  <c r="Q96" i="21" s="1"/>
  <c r="T204" i="16"/>
  <c r="T204" i="5" s="1"/>
  <c r="T222" i="2" s="1"/>
  <c r="T222" i="21" s="1"/>
  <c r="P96" i="16"/>
  <c r="P96" i="5" s="1"/>
  <c r="P96" i="2" s="1"/>
  <c r="P96" i="21" s="1"/>
  <c r="T96" i="16"/>
  <c r="T132" i="16"/>
  <c r="T132" i="5" s="1"/>
  <c r="T132" i="2" s="1"/>
  <c r="T132" i="21" s="1"/>
  <c r="O96" i="16"/>
  <c r="O96" i="5" s="1"/>
  <c r="O96" i="2" s="1"/>
  <c r="O96" i="21" s="1"/>
  <c r="T241" i="16"/>
  <c r="S204" i="16"/>
  <c r="S204" i="5" s="1"/>
  <c r="S222" i="2" s="1"/>
  <c r="S222" i="21" s="1"/>
  <c r="P78" i="16"/>
  <c r="P78" i="5" s="1"/>
  <c r="P78" i="2" s="1"/>
  <c r="P78" i="21" s="1"/>
  <c r="I168" i="5"/>
  <c r="E132" i="19"/>
  <c r="E132" i="18" s="1"/>
  <c r="E132" i="17" s="1"/>
  <c r="E132" i="16" s="1"/>
  <c r="E132" i="5" s="1"/>
  <c r="E132" i="2" s="1"/>
  <c r="E132" i="21" s="1"/>
  <c r="E78" i="19"/>
  <c r="E78" i="18" s="1"/>
  <c r="E78" i="17" s="1"/>
  <c r="E78" i="16" s="1"/>
  <c r="E78" i="5" s="1"/>
  <c r="E78" i="2" s="1"/>
  <c r="E78" i="21" s="1"/>
  <c r="I78" i="5"/>
  <c r="S150" i="19"/>
  <c r="S150" i="18" s="1"/>
  <c r="S150" i="17" s="1"/>
  <c r="R114" i="19"/>
  <c r="R114" i="18" s="1"/>
  <c r="R114" i="17" s="1"/>
  <c r="S114" i="16" s="1"/>
  <c r="S114" i="5" s="1"/>
  <c r="S114" i="2" s="1"/>
  <c r="S114" i="21" s="1"/>
  <c r="P24" i="19"/>
  <c r="P24" i="18" s="1"/>
  <c r="P24" i="17" s="1"/>
  <c r="P24" i="16" s="1"/>
  <c r="P24" i="5" s="1"/>
  <c r="P24" i="2" s="1"/>
  <c r="P24" i="21" s="1"/>
  <c r="P223" i="19"/>
  <c r="R223" i="18"/>
  <c r="E186" i="18"/>
  <c r="E186" i="17" s="1"/>
  <c r="S24" i="19"/>
  <c r="S24" i="18" s="1"/>
  <c r="S24" i="17" s="1"/>
  <c r="T24" i="16" s="1"/>
  <c r="T24" i="5" s="1"/>
  <c r="T24" i="2" s="1"/>
  <c r="T24" i="21" s="1"/>
  <c r="S223" i="19"/>
  <c r="I223" i="19"/>
  <c r="M72" i="5"/>
  <c r="O132" i="19"/>
  <c r="O132" i="18" s="1"/>
  <c r="O132" i="17" s="1"/>
  <c r="O132" i="16" s="1"/>
  <c r="O132" i="5" s="1"/>
  <c r="O132" i="2" s="1"/>
  <c r="O132" i="21" s="1"/>
  <c r="L14" i="20"/>
  <c r="N74" i="20"/>
  <c r="E60" i="19"/>
  <c r="E60" i="18" s="1"/>
  <c r="E60" i="17" s="1"/>
  <c r="E60" i="16" s="1"/>
  <c r="E60" i="5" s="1"/>
  <c r="E60" i="2" s="1"/>
  <c r="E60" i="21" s="1"/>
  <c r="J59" i="18"/>
  <c r="E241" i="16"/>
  <c r="E150" i="16"/>
  <c r="E150" i="5" s="1"/>
  <c r="E150" i="2" s="1"/>
  <c r="E150" i="21" s="1"/>
  <c r="E168" i="16"/>
  <c r="E168" i="5" s="1"/>
  <c r="E186" i="2" s="1"/>
  <c r="E186" i="21" s="1"/>
  <c r="E204" i="16"/>
  <c r="E204" i="5" s="1"/>
  <c r="E222" i="2" s="1"/>
  <c r="E222" i="21" s="1"/>
  <c r="N41" i="5"/>
  <c r="K258" i="2"/>
  <c r="K258" i="21" s="1"/>
  <c r="E186" i="16"/>
  <c r="E186" i="5" s="1"/>
  <c r="E204" i="2" s="1"/>
  <c r="E204" i="21" s="1"/>
  <c r="J186" i="18"/>
  <c r="T150" i="16"/>
  <c r="T150" i="5" s="1"/>
  <c r="T150" i="2" s="1"/>
  <c r="T150" i="21" s="1"/>
  <c r="P241" i="16"/>
  <c r="I222" i="2"/>
  <c r="I222" i="21" s="1"/>
  <c r="R204" i="5"/>
  <c r="O60" i="19"/>
  <c r="O60" i="18" s="1"/>
  <c r="O60" i="17" s="1"/>
  <c r="O60" i="16" s="1"/>
  <c r="O60" i="5" s="1"/>
  <c r="O60" i="2" s="1"/>
  <c r="O60" i="21" s="1"/>
  <c r="I96" i="19"/>
  <c r="I96" i="18" s="1"/>
  <c r="I96" i="17" s="1"/>
  <c r="I96" i="16" s="1"/>
  <c r="H60" i="19"/>
  <c r="H60" i="18" s="1"/>
  <c r="H60" i="17" s="1"/>
  <c r="H60" i="16" s="1"/>
  <c r="H60" i="5" s="1"/>
  <c r="H60" i="2" s="1"/>
  <c r="H60" i="21" s="1"/>
  <c r="R60" i="19"/>
  <c r="R60" i="18" s="1"/>
  <c r="R60" i="17" s="1"/>
  <c r="S60" i="16" s="1"/>
  <c r="S60" i="5" s="1"/>
  <c r="S60" i="2" s="1"/>
  <c r="S60" i="21" s="1"/>
  <c r="R24" i="19"/>
  <c r="R24" i="18" s="1"/>
  <c r="R24" i="17" s="1"/>
  <c r="S24" i="16" s="1"/>
  <c r="S24" i="5" s="1"/>
  <c r="S24" i="2" s="1"/>
  <c r="S24" i="21" s="1"/>
  <c r="R223" i="19"/>
  <c r="Q150" i="16"/>
  <c r="Q150" i="5" s="1"/>
  <c r="Q150" i="2" s="1"/>
  <c r="Q150" i="21" s="1"/>
  <c r="M94" i="5"/>
  <c r="O24" i="17"/>
  <c r="O24" i="16" s="1"/>
  <c r="O24" i="5" s="1"/>
  <c r="O24" i="2" s="1"/>
  <c r="O24" i="21" s="1"/>
  <c r="M23" i="20"/>
  <c r="J131" i="19"/>
  <c r="L22" i="20"/>
  <c r="L103" i="20"/>
  <c r="E223" i="19"/>
  <c r="E24" i="19"/>
  <c r="E24" i="18" s="1"/>
  <c r="E24" i="17" s="1"/>
  <c r="E24" i="16" s="1"/>
  <c r="E24" i="5" s="1"/>
  <c r="E24" i="2" s="1"/>
  <c r="E24" i="21" s="1"/>
  <c r="N221" i="18"/>
  <c r="J113" i="17"/>
  <c r="E223" i="17"/>
  <c r="K222" i="16"/>
  <c r="K222" i="5" s="1"/>
  <c r="K240" i="2" s="1"/>
  <c r="K240" i="21" s="1"/>
  <c r="M198" i="19"/>
  <c r="E96" i="19"/>
  <c r="E96" i="18" s="1"/>
  <c r="E96" i="17" s="1"/>
  <c r="E96" i="16" s="1"/>
  <c r="E96" i="5" s="1"/>
  <c r="E96" i="2" s="1"/>
  <c r="E96" i="21" s="1"/>
  <c r="J221" i="17"/>
  <c r="Q168" i="16"/>
  <c r="Q168" i="5" s="1"/>
  <c r="Q186" i="2" s="1"/>
  <c r="Q186" i="21" s="1"/>
  <c r="Q114" i="16"/>
  <c r="Q114" i="5" s="1"/>
  <c r="Q114" i="2" s="1"/>
  <c r="Q114" i="21" s="1"/>
  <c r="P241" i="5"/>
  <c r="I60" i="19"/>
  <c r="I60" i="18" s="1"/>
  <c r="I60" i="17" s="1"/>
  <c r="I60" i="16" s="1"/>
  <c r="Q204" i="19"/>
  <c r="Q204" i="18" s="1"/>
  <c r="Q204" i="17" s="1"/>
  <c r="Q204" i="16" s="1"/>
  <c r="O42" i="19"/>
  <c r="O42" i="18" s="1"/>
  <c r="O42" i="17" s="1"/>
  <c r="O42" i="16" s="1"/>
  <c r="O42" i="5" s="1"/>
  <c r="O42" i="2" s="1"/>
  <c r="O42" i="21" s="1"/>
  <c r="I222" i="5"/>
  <c r="O168" i="19"/>
  <c r="O168" i="18" s="1"/>
  <c r="O168" i="17" s="1"/>
  <c r="O168" i="16" s="1"/>
  <c r="O168" i="5" s="1"/>
  <c r="O186" i="2" s="1"/>
  <c r="O186" i="21" s="1"/>
  <c r="Q132" i="19"/>
  <c r="Q132" i="18" s="1"/>
  <c r="Q132" i="17" s="1"/>
  <c r="Q132" i="16" s="1"/>
  <c r="S78" i="19"/>
  <c r="S78" i="18" s="1"/>
  <c r="S78" i="17" s="1"/>
  <c r="T78" i="16" s="1"/>
  <c r="T78" i="5" s="1"/>
  <c r="T78" i="2" s="1"/>
  <c r="T78" i="21" s="1"/>
  <c r="R223" i="17"/>
  <c r="O150" i="16"/>
  <c r="O150" i="5" s="1"/>
  <c r="O150" i="2" s="1"/>
  <c r="O150" i="21" s="1"/>
  <c r="H78" i="19"/>
  <c r="H78" i="18" s="1"/>
  <c r="H78" i="17" s="1"/>
  <c r="H78" i="16" s="1"/>
  <c r="H78" i="5" s="1"/>
  <c r="H78" i="2" s="1"/>
  <c r="H78" i="21" s="1"/>
  <c r="Q222" i="19"/>
  <c r="Q222" i="18" s="1"/>
  <c r="Q222" i="17" s="1"/>
  <c r="Q222" i="16" s="1"/>
  <c r="S60" i="19"/>
  <c r="S60" i="18" s="1"/>
  <c r="S60" i="17" s="1"/>
  <c r="T60" i="16" s="1"/>
  <c r="T60" i="5" s="1"/>
  <c r="T60" i="2" s="1"/>
  <c r="T60" i="21" s="1"/>
  <c r="L108" i="5"/>
  <c r="M257" i="2"/>
  <c r="M77" i="2"/>
  <c r="K186" i="16"/>
  <c r="K186" i="5" s="1"/>
  <c r="K204" i="2" s="1"/>
  <c r="K204" i="21" s="1"/>
  <c r="N240" i="5"/>
  <c r="N258" i="2" s="1"/>
  <c r="N258" i="21" s="1"/>
  <c r="T96" i="5"/>
  <c r="T96" i="2" s="1"/>
  <c r="T96" i="21" s="1"/>
  <c r="S241" i="16"/>
  <c r="O241" i="16"/>
  <c r="K168" i="5"/>
  <c r="J240" i="5"/>
  <c r="J258" i="2" s="1"/>
  <c r="J258" i="21" s="1"/>
  <c r="Q241" i="16"/>
  <c r="K186" i="2"/>
  <c r="K186" i="21" s="1"/>
  <c r="S241" i="5"/>
  <c r="Q241" i="5"/>
  <c r="Q24" i="5"/>
  <c r="Q24" i="2" s="1"/>
  <c r="Q24" i="21" s="1"/>
  <c r="T241" i="5"/>
  <c r="J259" i="2"/>
  <c r="K259" i="2"/>
  <c r="L257" i="2"/>
  <c r="L239" i="5"/>
  <c r="L240" i="5" s="1"/>
  <c r="L221" i="5"/>
  <c r="M131" i="5"/>
  <c r="K241" i="5"/>
  <c r="L203" i="2"/>
  <c r="L113" i="2"/>
  <c r="M41" i="2"/>
  <c r="L95" i="2"/>
  <c r="M113" i="2"/>
  <c r="M149" i="2"/>
  <c r="L77" i="2"/>
  <c r="L59" i="2"/>
  <c r="L41" i="2"/>
  <c r="L46" i="5"/>
  <c r="L59" i="5" s="1"/>
  <c r="N113" i="5"/>
  <c r="L100" i="5"/>
  <c r="L112" i="5"/>
  <c r="J23" i="5"/>
  <c r="L36" i="5"/>
  <c r="L41" i="5" s="1"/>
  <c r="M23" i="5"/>
  <c r="E42" i="16"/>
  <c r="E42" i="5" s="1"/>
  <c r="E42" i="2" s="1"/>
  <c r="E42" i="21" s="1"/>
  <c r="J221" i="16"/>
  <c r="P42" i="16"/>
  <c r="P42" i="5" s="1"/>
  <c r="P42" i="2" s="1"/>
  <c r="P42" i="21" s="1"/>
  <c r="Q42" i="16"/>
  <c r="Q42" i="5" s="1"/>
  <c r="Q42" i="2" s="1"/>
  <c r="Q42" i="21" s="1"/>
  <c r="T42" i="16"/>
  <c r="T42" i="5" s="1"/>
  <c r="T42" i="2" s="1"/>
  <c r="T42" i="21" s="1"/>
  <c r="L90" i="16"/>
  <c r="N23" i="16"/>
  <c r="L172" i="16"/>
  <c r="L167" i="16"/>
  <c r="M190" i="16"/>
  <c r="M203" i="16" s="1"/>
  <c r="L122" i="16"/>
  <c r="M172" i="16"/>
  <c r="L118" i="16"/>
  <c r="L112" i="16"/>
  <c r="L113" i="16" s="1"/>
  <c r="M18" i="16"/>
  <c r="J23" i="16"/>
  <c r="L54" i="16"/>
  <c r="L59" i="16" s="1"/>
  <c r="L32" i="16"/>
  <c r="M14" i="16"/>
  <c r="M23" i="16" s="1"/>
  <c r="L180" i="17"/>
  <c r="N185" i="17"/>
  <c r="L64" i="17"/>
  <c r="L77" i="17" s="1"/>
  <c r="L22" i="17"/>
  <c r="L118" i="17"/>
  <c r="L72" i="17"/>
  <c r="L50" i="17"/>
  <c r="M23" i="17"/>
  <c r="N185" i="18"/>
  <c r="L202" i="18"/>
  <c r="L144" i="18"/>
  <c r="L149" i="18" s="1"/>
  <c r="L54" i="18"/>
  <c r="L64" i="18"/>
  <c r="L77" i="18" s="1"/>
  <c r="L58" i="18"/>
  <c r="L41" i="18"/>
  <c r="N41" i="18"/>
  <c r="L14" i="18"/>
  <c r="M23" i="18"/>
  <c r="L185" i="19"/>
  <c r="L186" i="19" s="1"/>
  <c r="L186" i="18" s="1"/>
  <c r="L186" i="17" s="1"/>
  <c r="L58" i="19"/>
  <c r="L86" i="19"/>
  <c r="K59" i="19"/>
  <c r="K60" i="19" s="1"/>
  <c r="K60" i="18" s="1"/>
  <c r="L28" i="19"/>
  <c r="L72" i="19"/>
  <c r="L18" i="19"/>
  <c r="L64" i="19"/>
  <c r="L32" i="19"/>
  <c r="L90" i="20"/>
  <c r="N23" i="20"/>
  <c r="L44" i="20"/>
  <c r="M74" i="20"/>
  <c r="M125" i="20"/>
  <c r="L10" i="20"/>
  <c r="K40" i="20"/>
  <c r="K74" i="20"/>
  <c r="L124" i="20"/>
  <c r="M108" i="20"/>
  <c r="L36" i="19"/>
  <c r="M167" i="19"/>
  <c r="N23" i="18"/>
  <c r="J41" i="18"/>
  <c r="L140" i="18"/>
  <c r="M221" i="18"/>
  <c r="J167" i="17"/>
  <c r="L28" i="16"/>
  <c r="L76" i="16"/>
  <c r="J59" i="5"/>
  <c r="M140" i="5"/>
  <c r="M149" i="5" s="1"/>
  <c r="M95" i="5"/>
  <c r="L118" i="5"/>
  <c r="L131" i="5" s="1"/>
  <c r="M95" i="2"/>
  <c r="M203" i="2"/>
  <c r="J185" i="17"/>
  <c r="N167" i="17"/>
  <c r="M185" i="17"/>
  <c r="L185" i="16"/>
  <c r="N193" i="20"/>
  <c r="N108" i="20"/>
  <c r="L14" i="19"/>
  <c r="K41" i="19"/>
  <c r="L50" i="19"/>
  <c r="L59" i="19" s="1"/>
  <c r="L82" i="19"/>
  <c r="M41" i="18"/>
  <c r="M185" i="18"/>
  <c r="M167" i="17"/>
  <c r="J113" i="16"/>
  <c r="L136" i="5"/>
  <c r="L68" i="5"/>
  <c r="L77" i="5" s="1"/>
  <c r="J131" i="5"/>
  <c r="M184" i="19"/>
  <c r="M185" i="19" s="1"/>
  <c r="M186" i="19" s="1"/>
  <c r="K23" i="20"/>
  <c r="K24" i="19" s="1"/>
  <c r="K24" i="18" s="1"/>
  <c r="N142" i="20"/>
  <c r="K203" i="19"/>
  <c r="K204" i="19" s="1"/>
  <c r="K204" i="18" s="1"/>
  <c r="K204" i="17" s="1"/>
  <c r="K204" i="16" s="1"/>
  <c r="K204" i="5" s="1"/>
  <c r="K222" i="2" s="1"/>
  <c r="K222" i="21" s="1"/>
  <c r="N203" i="19"/>
  <c r="L10" i="18"/>
  <c r="L22" i="18"/>
  <c r="L203" i="17"/>
  <c r="M131" i="16"/>
  <c r="M239" i="16"/>
  <c r="M240" i="16" s="1"/>
  <c r="M240" i="5" s="1"/>
  <c r="M203" i="5"/>
  <c r="M77" i="5"/>
  <c r="L86" i="5"/>
  <c r="L192" i="20"/>
  <c r="N176" i="20"/>
  <c r="N186" i="19" s="1"/>
  <c r="N186" i="18" s="1"/>
  <c r="L167" i="20"/>
  <c r="N159" i="20"/>
  <c r="M59" i="2"/>
  <c r="L203" i="5"/>
  <c r="N203" i="5"/>
  <c r="M167" i="5"/>
  <c r="L184" i="5"/>
  <c r="M221" i="5"/>
  <c r="N221" i="5"/>
  <c r="N167" i="5"/>
  <c r="M239" i="2"/>
  <c r="L167" i="5"/>
  <c r="J77" i="5"/>
  <c r="L140" i="5"/>
  <c r="M41" i="5"/>
  <c r="J95" i="5"/>
  <c r="L94" i="5"/>
  <c r="N149" i="5"/>
  <c r="N77" i="5"/>
  <c r="N23" i="5"/>
  <c r="N95" i="5"/>
  <c r="L148" i="5"/>
  <c r="J149" i="5"/>
  <c r="J113" i="5"/>
  <c r="M113" i="5"/>
  <c r="M59" i="5"/>
  <c r="J41" i="5"/>
  <c r="L10" i="5"/>
  <c r="L23" i="5" s="1"/>
  <c r="M167" i="16"/>
  <c r="L149" i="16"/>
  <c r="N149" i="16"/>
  <c r="L86" i="16"/>
  <c r="J95" i="16"/>
  <c r="M113" i="16"/>
  <c r="M59" i="16"/>
  <c r="M77" i="16"/>
  <c r="M41" i="16"/>
  <c r="L22" i="16"/>
  <c r="L23" i="16" s="1"/>
  <c r="N221" i="16"/>
  <c r="M149" i="16"/>
  <c r="N131" i="16"/>
  <c r="N95" i="16"/>
  <c r="L202" i="16"/>
  <c r="L203" i="16" s="1"/>
  <c r="N113" i="16"/>
  <c r="K95" i="16"/>
  <c r="L72" i="16"/>
  <c r="M221" i="16"/>
  <c r="N203" i="16"/>
  <c r="N167" i="16"/>
  <c r="M95" i="16"/>
  <c r="L68" i="16"/>
  <c r="J77" i="16"/>
  <c r="N77" i="16"/>
  <c r="N59" i="16"/>
  <c r="L172" i="17"/>
  <c r="L162" i="17"/>
  <c r="L167" i="17" s="1"/>
  <c r="L220" i="17"/>
  <c r="L221" i="17" s="1"/>
  <c r="M149" i="17"/>
  <c r="J131" i="17"/>
  <c r="M95" i="17"/>
  <c r="L149" i="17"/>
  <c r="N95" i="17"/>
  <c r="L95" i="17"/>
  <c r="N113" i="17"/>
  <c r="J95" i="17"/>
  <c r="M113" i="17"/>
  <c r="L54" i="17"/>
  <c r="N77" i="17"/>
  <c r="M59" i="17"/>
  <c r="L46" i="17"/>
  <c r="M41" i="17"/>
  <c r="K23" i="17"/>
  <c r="L10" i="17"/>
  <c r="N131" i="17"/>
  <c r="K131" i="17"/>
  <c r="K113" i="17"/>
  <c r="L41" i="17"/>
  <c r="N41" i="17"/>
  <c r="N23" i="17"/>
  <c r="N149" i="17"/>
  <c r="M131" i="17"/>
  <c r="L130" i="17"/>
  <c r="L100" i="17"/>
  <c r="L113" i="17" s="1"/>
  <c r="M77" i="17"/>
  <c r="K59" i="17"/>
  <c r="L58" i="17"/>
  <c r="L190" i="18"/>
  <c r="J203" i="18"/>
  <c r="J204" i="18" s="1"/>
  <c r="J204" i="17" s="1"/>
  <c r="N203" i="18"/>
  <c r="M203" i="18"/>
  <c r="L203" i="18"/>
  <c r="J167" i="18"/>
  <c r="J168" i="18" s="1"/>
  <c r="L221" i="18"/>
  <c r="L222" i="18" s="1"/>
  <c r="M149" i="18"/>
  <c r="J131" i="18"/>
  <c r="N113" i="18"/>
  <c r="L113" i="18"/>
  <c r="M113" i="18"/>
  <c r="N95" i="18"/>
  <c r="L95" i="18"/>
  <c r="N77" i="18"/>
  <c r="M77" i="18"/>
  <c r="M58" i="18"/>
  <c r="M59" i="18" s="1"/>
  <c r="J23" i="18"/>
  <c r="N167" i="18"/>
  <c r="N59" i="18"/>
  <c r="J221" i="18"/>
  <c r="J222" i="18" s="1"/>
  <c r="J222" i="17" s="1"/>
  <c r="M167" i="18"/>
  <c r="L167" i="18"/>
  <c r="N149" i="18"/>
  <c r="N131" i="18"/>
  <c r="L131" i="18"/>
  <c r="M131" i="18"/>
  <c r="M90" i="18"/>
  <c r="M95" i="18" s="1"/>
  <c r="N221" i="19"/>
  <c r="M221" i="19"/>
  <c r="N167" i="19"/>
  <c r="N168" i="19" s="1"/>
  <c r="N149" i="19"/>
  <c r="M131" i="19"/>
  <c r="M132" i="19" s="1"/>
  <c r="N131" i="19"/>
  <c r="L108" i="19"/>
  <c r="L104" i="19"/>
  <c r="M113" i="19"/>
  <c r="M114" i="19" s="1"/>
  <c r="M114" i="18" s="1"/>
  <c r="M114" i="17" s="1"/>
  <c r="N113" i="19"/>
  <c r="N114" i="19" s="1"/>
  <c r="L100" i="19"/>
  <c r="M95" i="19"/>
  <c r="N95" i="19"/>
  <c r="L76" i="19"/>
  <c r="L68" i="19"/>
  <c r="J59" i="19"/>
  <c r="J60" i="19" s="1"/>
  <c r="N59" i="19"/>
  <c r="M41" i="19"/>
  <c r="N41" i="19"/>
  <c r="N23" i="19"/>
  <c r="J23" i="19"/>
  <c r="M23" i="19"/>
  <c r="L203" i="19"/>
  <c r="L204" i="19" s="1"/>
  <c r="L204" i="18" s="1"/>
  <c r="L204" i="17" s="1"/>
  <c r="M190" i="19"/>
  <c r="M203" i="19" s="1"/>
  <c r="L167" i="19"/>
  <c r="L168" i="19" s="1"/>
  <c r="L168" i="18" s="1"/>
  <c r="M149" i="19"/>
  <c r="M150" i="19" s="1"/>
  <c r="M150" i="18" s="1"/>
  <c r="L94" i="19"/>
  <c r="L90" i="19"/>
  <c r="N77" i="19"/>
  <c r="N78" i="19" s="1"/>
  <c r="N78" i="18" s="1"/>
  <c r="K77" i="19"/>
  <c r="M77" i="19"/>
  <c r="M59" i="19"/>
  <c r="L163" i="20"/>
  <c r="M193" i="20"/>
  <c r="N210" i="20"/>
  <c r="L201" i="20"/>
  <c r="M210" i="20"/>
  <c r="M159" i="20"/>
  <c r="J142" i="20"/>
  <c r="J150" i="19" s="1"/>
  <c r="L129" i="20"/>
  <c r="L142" i="20" s="1"/>
  <c r="K142" i="20"/>
  <c r="K150" i="19" s="1"/>
  <c r="K150" i="18" s="1"/>
  <c r="K150" i="17" s="1"/>
  <c r="K150" i="16" s="1"/>
  <c r="K150" i="5" s="1"/>
  <c r="K150" i="2" s="1"/>
  <c r="K150" i="21" s="1"/>
  <c r="K108" i="20"/>
  <c r="K114" i="19" s="1"/>
  <c r="K114" i="18" s="1"/>
  <c r="K114" i="17" s="1"/>
  <c r="K114" i="16" s="1"/>
  <c r="K114" i="5" s="1"/>
  <c r="K114" i="2" s="1"/>
  <c r="K114" i="21" s="1"/>
  <c r="K91" i="20"/>
  <c r="K96" i="19" s="1"/>
  <c r="K96" i="18" s="1"/>
  <c r="K96" i="17" s="1"/>
  <c r="L78" i="20"/>
  <c r="L91" i="20" s="1"/>
  <c r="M129" i="20"/>
  <c r="M142" i="20" s="1"/>
  <c r="K125" i="20"/>
  <c r="K132" i="19" s="1"/>
  <c r="K132" i="18" s="1"/>
  <c r="K132" i="17" s="1"/>
  <c r="K132" i="16" s="1"/>
  <c r="K132" i="5" s="1"/>
  <c r="K132" i="2" s="1"/>
  <c r="K132" i="21" s="1"/>
  <c r="N125" i="20"/>
  <c r="L125" i="20"/>
  <c r="L132" i="19" s="1"/>
  <c r="L132" i="18" s="1"/>
  <c r="J108" i="20"/>
  <c r="J114" i="19" s="1"/>
  <c r="J114" i="18" s="1"/>
  <c r="J114" i="17" s="1"/>
  <c r="L108" i="20"/>
  <c r="M91" i="20"/>
  <c r="J74" i="20"/>
  <c r="J78" i="19" s="1"/>
  <c r="J78" i="18" s="1"/>
  <c r="J78" i="17" s="1"/>
  <c r="L74" i="20"/>
  <c r="M52" i="20"/>
  <c r="M57" i="20" s="1"/>
  <c r="J125" i="20"/>
  <c r="N91" i="20"/>
  <c r="L52" i="20"/>
  <c r="L57" i="20" s="1"/>
  <c r="N57" i="20"/>
  <c r="J40" i="20"/>
  <c r="J42" i="19" s="1"/>
  <c r="L39" i="20"/>
  <c r="L35" i="20"/>
  <c r="L31" i="20"/>
  <c r="N40" i="20"/>
  <c r="M40" i="20"/>
  <c r="J23" i="20"/>
  <c r="L18" i="20"/>
  <c r="L23" i="20" s="1"/>
  <c r="M78" i="19" l="1"/>
  <c r="K78" i="19"/>
  <c r="K78" i="18" s="1"/>
  <c r="K78" i="17" s="1"/>
  <c r="K78" i="16" s="1"/>
  <c r="K78" i="5" s="1"/>
  <c r="K78" i="2" s="1"/>
  <c r="K78" i="21" s="1"/>
  <c r="M150" i="17"/>
  <c r="J42" i="18"/>
  <c r="J42" i="17" s="1"/>
  <c r="J42" i="16" s="1"/>
  <c r="J42" i="5" s="1"/>
  <c r="J42" i="2" s="1"/>
  <c r="J42" i="21" s="1"/>
  <c r="M204" i="19"/>
  <c r="M204" i="18" s="1"/>
  <c r="M204" i="17" s="1"/>
  <c r="J60" i="18"/>
  <c r="J60" i="17" s="1"/>
  <c r="J60" i="16" s="1"/>
  <c r="J168" i="17"/>
  <c r="J168" i="16" s="1"/>
  <c r="J168" i="5" s="1"/>
  <c r="J186" i="2" s="1"/>
  <c r="J186" i="21" s="1"/>
  <c r="J204" i="16"/>
  <c r="J204" i="5" s="1"/>
  <c r="J222" i="2" s="1"/>
  <c r="J222" i="21" s="1"/>
  <c r="L23" i="17"/>
  <c r="J223" i="17"/>
  <c r="N204" i="19"/>
  <c r="R60" i="16"/>
  <c r="R42" i="16"/>
  <c r="Q78" i="5"/>
  <c r="Q78" i="2" s="1"/>
  <c r="Q78" i="21" s="1"/>
  <c r="R78" i="16"/>
  <c r="M60" i="19"/>
  <c r="M60" i="18" s="1"/>
  <c r="M60" i="17" s="1"/>
  <c r="M60" i="16" s="1"/>
  <c r="M60" i="5" s="1"/>
  <c r="M60" i="2" s="1"/>
  <c r="M60" i="21" s="1"/>
  <c r="N78" i="17"/>
  <c r="L168" i="17"/>
  <c r="N60" i="19"/>
  <c r="N60" i="18" s="1"/>
  <c r="N60" i="17" s="1"/>
  <c r="M132" i="18"/>
  <c r="M132" i="17" s="1"/>
  <c r="M132" i="16" s="1"/>
  <c r="M132" i="5" s="1"/>
  <c r="M132" i="2" s="1"/>
  <c r="M132" i="21" s="1"/>
  <c r="L222" i="17"/>
  <c r="L222" i="16" s="1"/>
  <c r="N186" i="17"/>
  <c r="N186" i="16" s="1"/>
  <c r="N186" i="5" s="1"/>
  <c r="N204" i="2" s="1"/>
  <c r="N204" i="21" s="1"/>
  <c r="K42" i="19"/>
  <c r="K42" i="18" s="1"/>
  <c r="K42" i="17" s="1"/>
  <c r="K42" i="16" s="1"/>
  <c r="K42" i="5" s="1"/>
  <c r="K42" i="2" s="1"/>
  <c r="K42" i="21" s="1"/>
  <c r="L186" i="16"/>
  <c r="L186" i="5" s="1"/>
  <c r="L204" i="2" s="1"/>
  <c r="L204" i="21" s="1"/>
  <c r="M223" i="17"/>
  <c r="K24" i="17"/>
  <c r="K24" i="16" s="1"/>
  <c r="K24" i="5" s="1"/>
  <c r="K24" i="2" s="1"/>
  <c r="K24" i="21" s="1"/>
  <c r="N114" i="18"/>
  <c r="N114" i="17" s="1"/>
  <c r="N223" i="17"/>
  <c r="R258" i="2"/>
  <c r="I258" i="21"/>
  <c r="R258" i="21" s="1"/>
  <c r="Q222" i="5"/>
  <c r="Q240" i="2" s="1"/>
  <c r="Q240" i="21" s="1"/>
  <c r="R222" i="16"/>
  <c r="Q132" i="5"/>
  <c r="Q132" i="2" s="1"/>
  <c r="Q132" i="21" s="1"/>
  <c r="R132" i="16"/>
  <c r="Q204" i="5"/>
  <c r="Q222" i="2" s="1"/>
  <c r="Q222" i="21" s="1"/>
  <c r="R222" i="21" s="1"/>
  <c r="R204" i="16"/>
  <c r="L150" i="19"/>
  <c r="J150" i="18"/>
  <c r="J150" i="17" s="1"/>
  <c r="J150" i="16" s="1"/>
  <c r="M78" i="18"/>
  <c r="M78" i="17" s="1"/>
  <c r="N42" i="19"/>
  <c r="N42" i="18" s="1"/>
  <c r="N42" i="17" s="1"/>
  <c r="N42" i="16" s="1"/>
  <c r="N42" i="5" s="1"/>
  <c r="N42" i="2" s="1"/>
  <c r="N42" i="21" s="1"/>
  <c r="N150" i="19"/>
  <c r="N150" i="18" s="1"/>
  <c r="N150" i="17" s="1"/>
  <c r="K223" i="17"/>
  <c r="J78" i="16"/>
  <c r="N114" i="16"/>
  <c r="N114" i="5" s="1"/>
  <c r="N114" i="2" s="1"/>
  <c r="N114" i="21" s="1"/>
  <c r="N204" i="18"/>
  <c r="N204" i="17" s="1"/>
  <c r="M186" i="18"/>
  <c r="M186" i="17" s="1"/>
  <c r="M186" i="16" s="1"/>
  <c r="M186" i="5" s="1"/>
  <c r="J114" i="16"/>
  <c r="K60" i="17"/>
  <c r="K60" i="16" s="1"/>
  <c r="K60" i="5" s="1"/>
  <c r="K60" i="2" s="1"/>
  <c r="K60" i="21" s="1"/>
  <c r="M223" i="18"/>
  <c r="J222" i="16"/>
  <c r="J222" i="5" s="1"/>
  <c r="J240" i="2" s="1"/>
  <c r="J240" i="21" s="1"/>
  <c r="I78" i="2"/>
  <c r="R78" i="5"/>
  <c r="R132" i="5"/>
  <c r="I132" i="2"/>
  <c r="K223" i="19"/>
  <c r="M24" i="19"/>
  <c r="M24" i="18" s="1"/>
  <c r="M24" i="17" s="1"/>
  <c r="M24" i="16" s="1"/>
  <c r="M24" i="5" s="1"/>
  <c r="M24" i="2" s="1"/>
  <c r="M24" i="21" s="1"/>
  <c r="M223" i="19"/>
  <c r="M42" i="19"/>
  <c r="M42" i="18" s="1"/>
  <c r="M42" i="17" s="1"/>
  <c r="N132" i="19"/>
  <c r="N132" i="18" s="1"/>
  <c r="N132" i="17" s="1"/>
  <c r="N168" i="18"/>
  <c r="N168" i="17" s="1"/>
  <c r="N168" i="16" s="1"/>
  <c r="N168" i="5" s="1"/>
  <c r="N186" i="2" s="1"/>
  <c r="N186" i="21" s="1"/>
  <c r="R168" i="16"/>
  <c r="R114" i="16"/>
  <c r="R24" i="5"/>
  <c r="I24" i="2"/>
  <c r="J24" i="19"/>
  <c r="J24" i="18" s="1"/>
  <c r="J24" i="17" s="1"/>
  <c r="J223" i="19"/>
  <c r="N96" i="19"/>
  <c r="N96" i="18" s="1"/>
  <c r="N96" i="17" s="1"/>
  <c r="M222" i="19"/>
  <c r="M222" i="18" s="1"/>
  <c r="M222" i="17" s="1"/>
  <c r="M222" i="16" s="1"/>
  <c r="M222" i="5" s="1"/>
  <c r="M240" i="2" s="1"/>
  <c r="M240" i="21" s="1"/>
  <c r="J150" i="5"/>
  <c r="J150" i="2" s="1"/>
  <c r="J150" i="21" s="1"/>
  <c r="N223" i="18"/>
  <c r="J132" i="19"/>
  <c r="J132" i="18" s="1"/>
  <c r="J132" i="17" s="1"/>
  <c r="J132" i="16" s="1"/>
  <c r="J132" i="5" s="1"/>
  <c r="J132" i="2" s="1"/>
  <c r="J132" i="21" s="1"/>
  <c r="I186" i="2"/>
  <c r="R168" i="5"/>
  <c r="R114" i="5"/>
  <c r="I114" i="2"/>
  <c r="J96" i="17"/>
  <c r="R150" i="16"/>
  <c r="L60" i="19"/>
  <c r="N24" i="19"/>
  <c r="N24" i="18" s="1"/>
  <c r="N24" i="17" s="1"/>
  <c r="N24" i="16" s="1"/>
  <c r="N24" i="5" s="1"/>
  <c r="N24" i="2" s="1"/>
  <c r="N24" i="21" s="1"/>
  <c r="N223" i="19"/>
  <c r="M96" i="19"/>
  <c r="M96" i="18" s="1"/>
  <c r="M96" i="17" s="1"/>
  <c r="M96" i="16" s="1"/>
  <c r="M96" i="5" s="1"/>
  <c r="M96" i="2" s="1"/>
  <c r="M96" i="21" s="1"/>
  <c r="L150" i="18"/>
  <c r="L150" i="17" s="1"/>
  <c r="L150" i="16" s="1"/>
  <c r="N222" i="19"/>
  <c r="N222" i="18" s="1"/>
  <c r="N222" i="17" s="1"/>
  <c r="N222" i="16" s="1"/>
  <c r="N222" i="5" s="1"/>
  <c r="N240" i="2" s="1"/>
  <c r="N240" i="21" s="1"/>
  <c r="J223" i="18"/>
  <c r="K96" i="16"/>
  <c r="K96" i="5" s="1"/>
  <c r="K96" i="2" s="1"/>
  <c r="K96" i="21" s="1"/>
  <c r="J96" i="16"/>
  <c r="M168" i="19"/>
  <c r="M168" i="18" s="1"/>
  <c r="M168" i="17" s="1"/>
  <c r="M168" i="16" s="1"/>
  <c r="M168" i="5" s="1"/>
  <c r="M186" i="2" s="1"/>
  <c r="M186" i="21" s="1"/>
  <c r="L222" i="5"/>
  <c r="L240" i="2" s="1"/>
  <c r="L240" i="21" s="1"/>
  <c r="I240" i="2"/>
  <c r="R222" i="5"/>
  <c r="I60" i="5"/>
  <c r="I96" i="5"/>
  <c r="R96" i="16"/>
  <c r="R222" i="2"/>
  <c r="J186" i="17"/>
  <c r="J186" i="16" s="1"/>
  <c r="J186" i="5" s="1"/>
  <c r="J204" i="2" s="1"/>
  <c r="J204" i="21" s="1"/>
  <c r="I42" i="5"/>
  <c r="I204" i="2"/>
  <c r="R186" i="5"/>
  <c r="R150" i="5"/>
  <c r="I150" i="2"/>
  <c r="M258" i="2"/>
  <c r="M258" i="21" s="1"/>
  <c r="L259" i="2"/>
  <c r="M259" i="2"/>
  <c r="N78" i="16"/>
  <c r="L204" i="16"/>
  <c r="L204" i="5" s="1"/>
  <c r="L222" i="2" s="1"/>
  <c r="L222" i="21" s="1"/>
  <c r="N132" i="16"/>
  <c r="N132" i="5" s="1"/>
  <c r="N132" i="2" s="1"/>
  <c r="N132" i="21" s="1"/>
  <c r="N150" i="16"/>
  <c r="N150" i="5" s="1"/>
  <c r="N150" i="2" s="1"/>
  <c r="N150" i="21" s="1"/>
  <c r="J60" i="5"/>
  <c r="J60" i="2" s="1"/>
  <c r="J60" i="21" s="1"/>
  <c r="N60" i="16"/>
  <c r="N60" i="5" s="1"/>
  <c r="N60" i="2" s="1"/>
  <c r="N60" i="21" s="1"/>
  <c r="N204" i="16"/>
  <c r="N96" i="16"/>
  <c r="N96" i="5" s="1"/>
  <c r="N96" i="2" s="1"/>
  <c r="N96" i="21" s="1"/>
  <c r="M150" i="16"/>
  <c r="M150" i="5" s="1"/>
  <c r="M150" i="2" s="1"/>
  <c r="M150" i="21" s="1"/>
  <c r="M78" i="16"/>
  <c r="M78" i="5" s="1"/>
  <c r="M78" i="2" s="1"/>
  <c r="M78" i="21" s="1"/>
  <c r="M114" i="16"/>
  <c r="M114" i="5" s="1"/>
  <c r="M114" i="2" s="1"/>
  <c r="M114" i="21" s="1"/>
  <c r="M204" i="2"/>
  <c r="M204" i="21" s="1"/>
  <c r="L168" i="16"/>
  <c r="L168" i="5" s="1"/>
  <c r="L186" i="2" s="1"/>
  <c r="L186" i="21" s="1"/>
  <c r="J114" i="5"/>
  <c r="J114" i="2" s="1"/>
  <c r="J114" i="21" s="1"/>
  <c r="J78" i="5"/>
  <c r="J78" i="2" s="1"/>
  <c r="J78" i="21" s="1"/>
  <c r="J24" i="16"/>
  <c r="J24" i="5" s="1"/>
  <c r="J24" i="2" s="1"/>
  <c r="J24" i="21" s="1"/>
  <c r="J241" i="16"/>
  <c r="N78" i="5"/>
  <c r="N78" i="2" s="1"/>
  <c r="N78" i="21" s="1"/>
  <c r="J96" i="5"/>
  <c r="J96" i="2" s="1"/>
  <c r="J96" i="21" s="1"/>
  <c r="M241" i="16"/>
  <c r="L131" i="16"/>
  <c r="N241" i="16"/>
  <c r="K241" i="16"/>
  <c r="J241" i="5"/>
  <c r="L258" i="2"/>
  <c r="L258" i="21" s="1"/>
  <c r="N204" i="5"/>
  <c r="N222" i="2" s="1"/>
  <c r="N222" i="21" s="1"/>
  <c r="M241" i="5"/>
  <c r="N241" i="5"/>
  <c r="M204" i="16"/>
  <c r="M204" i="5" s="1"/>
  <c r="M222" i="2" s="1"/>
  <c r="M222" i="21" s="1"/>
  <c r="L113" i="5"/>
  <c r="L95" i="5"/>
  <c r="M42" i="16"/>
  <c r="M42" i="5" s="1"/>
  <c r="M42" i="2" s="1"/>
  <c r="M42" i="21" s="1"/>
  <c r="L95" i="16"/>
  <c r="L41" i="16"/>
  <c r="L131" i="17"/>
  <c r="L132" i="17" s="1"/>
  <c r="L59" i="18"/>
  <c r="L23" i="18"/>
  <c r="L23" i="19"/>
  <c r="L41" i="19"/>
  <c r="L42" i="19" s="1"/>
  <c r="L42" i="18" s="1"/>
  <c r="L42" i="17" s="1"/>
  <c r="L149" i="5"/>
  <c r="L77" i="16"/>
  <c r="L59" i="17"/>
  <c r="L113" i="19"/>
  <c r="L114" i="19" s="1"/>
  <c r="L114" i="18" s="1"/>
  <c r="L114" i="17" s="1"/>
  <c r="L114" i="16" s="1"/>
  <c r="L95" i="19"/>
  <c r="L96" i="19" s="1"/>
  <c r="L96" i="18" s="1"/>
  <c r="L96" i="17" s="1"/>
  <c r="L77" i="19"/>
  <c r="L78" i="19" s="1"/>
  <c r="L78" i="18" s="1"/>
  <c r="L78" i="17" s="1"/>
  <c r="L40" i="20"/>
  <c r="L150" i="5" l="1"/>
  <c r="L150" i="2" s="1"/>
  <c r="L150" i="21" s="1"/>
  <c r="L223" i="17"/>
  <c r="R204" i="2"/>
  <c r="I204" i="21"/>
  <c r="R204" i="21" s="1"/>
  <c r="R240" i="2"/>
  <c r="I240" i="21"/>
  <c r="R240" i="21" s="1"/>
  <c r="R114" i="2"/>
  <c r="I114" i="21"/>
  <c r="R114" i="21" s="1"/>
  <c r="R24" i="2"/>
  <c r="I24" i="21"/>
  <c r="R24" i="21" s="1"/>
  <c r="R78" i="2"/>
  <c r="I78" i="21"/>
  <c r="R78" i="21" s="1"/>
  <c r="R150" i="2"/>
  <c r="I150" i="21"/>
  <c r="R150" i="21" s="1"/>
  <c r="R186" i="2"/>
  <c r="I186" i="21"/>
  <c r="R186" i="21" s="1"/>
  <c r="R132" i="2"/>
  <c r="I132" i="21"/>
  <c r="R132" i="21" s="1"/>
  <c r="L223" i="18"/>
  <c r="I42" i="2"/>
  <c r="R42" i="5"/>
  <c r="R96" i="5"/>
  <c r="I96" i="2"/>
  <c r="L60" i="18"/>
  <c r="L60" i="17" s="1"/>
  <c r="L60" i="16" s="1"/>
  <c r="L60" i="5" s="1"/>
  <c r="L60" i="2" s="1"/>
  <c r="L60" i="21" s="1"/>
  <c r="L132" i="16"/>
  <c r="L132" i="5" s="1"/>
  <c r="L132" i="2" s="1"/>
  <c r="L132" i="21" s="1"/>
  <c r="R60" i="5"/>
  <c r="I60" i="2"/>
  <c r="L24" i="19"/>
  <c r="L24" i="18" s="1"/>
  <c r="L24" i="17" s="1"/>
  <c r="L24" i="16" s="1"/>
  <c r="L24" i="5" s="1"/>
  <c r="L24" i="2" s="1"/>
  <c r="L24" i="21" s="1"/>
  <c r="L223" i="19"/>
  <c r="L241" i="16"/>
  <c r="L114" i="5"/>
  <c r="L114" i="2" s="1"/>
  <c r="L114" i="21" s="1"/>
  <c r="L78" i="16"/>
  <c r="L78" i="5" s="1"/>
  <c r="L78" i="2" s="1"/>
  <c r="L78" i="21" s="1"/>
  <c r="L96" i="16"/>
  <c r="L96" i="5" s="1"/>
  <c r="L96" i="2" s="1"/>
  <c r="L96" i="21" s="1"/>
  <c r="L241" i="5"/>
  <c r="L42" i="16"/>
  <c r="L42" i="5" s="1"/>
  <c r="L42" i="2" s="1"/>
  <c r="L42" i="21" s="1"/>
  <c r="R60" i="2" l="1"/>
  <c r="I60" i="21"/>
  <c r="R60" i="21" s="1"/>
  <c r="R96" i="2"/>
  <c r="I96" i="21"/>
  <c r="R96" i="21" s="1"/>
  <c r="R42" i="2"/>
  <c r="I42" i="21"/>
  <c r="R42" i="21" s="1"/>
</calcChain>
</file>

<file path=xl/sharedStrings.xml><?xml version="1.0" encoding="utf-8"?>
<sst xmlns="http://schemas.openxmlformats.org/spreadsheetml/2006/main" count="2266" uniqueCount="63">
  <si>
    <t>РИОСВ</t>
  </si>
  <si>
    <t xml:space="preserve"> № по ред</t>
  </si>
  <si>
    <t>Вид на депото (Регионално или Общинско) и наименование</t>
  </si>
  <si>
    <t>Община</t>
  </si>
  <si>
    <t xml:space="preserve">Количество депонирани отпадъци </t>
  </si>
  <si>
    <t>Обща сума на отчисленията, които следва да постъпят</t>
  </si>
  <si>
    <t>месец</t>
  </si>
  <si>
    <t>количество (тонове)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</si>
  <si>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</si>
  <si>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</si>
  <si>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</si>
  <si>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</si>
  <si>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</si>
  <si>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</si>
  <si>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</si>
  <si>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</si>
  <si>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</si>
  <si>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</si>
  <si>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</si>
  <si>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</si>
  <si>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 xml:space="preserve">Регионално </t>
  </si>
  <si>
    <t>Пловдив</t>
  </si>
  <si>
    <t>Марица</t>
  </si>
  <si>
    <t>Перущица</t>
  </si>
  <si>
    <t>Стамболийски</t>
  </si>
  <si>
    <t>Съединение</t>
  </si>
  <si>
    <t>Кричим</t>
  </si>
  <si>
    <t>Родопи</t>
  </si>
  <si>
    <t>Фирми</t>
  </si>
  <si>
    <t>ДНОИБРЗС, в с. Шишманци</t>
  </si>
  <si>
    <t>Раковски</t>
  </si>
  <si>
    <t>Брезово</t>
  </si>
  <si>
    <t>Община, депонираща на регионално депо за неопасни отпадъци - с. Цалапица</t>
  </si>
  <si>
    <t>Юридически лица, депониращи на депо за неопасни отпадъци - с. Цалапица</t>
  </si>
  <si>
    <t>Община, депонираща на регионално депо за неопасни отпадъци - с. Шишманци</t>
  </si>
  <si>
    <t>Юридически лица, депониращи на депо за неопасни отпадъци - с. Шишманци</t>
  </si>
  <si>
    <r>
      <t xml:space="preserve">Регионално Депо за неопасни отпадъци в землището на с. </t>
    </r>
    <r>
      <rPr>
        <b/>
        <sz val="9"/>
        <color indexed="8"/>
        <rFont val="Times New Roman"/>
        <family val="1"/>
        <charset val="204"/>
      </rPr>
      <t>Цалапица</t>
    </r>
  </si>
  <si>
    <t>Изразходвани средства /лв./</t>
  </si>
  <si>
    <t>Депонирани количества неопасни отпадъци, за които отчисленията по чл. 20 от Наредба N:7 се увеличават с 15 на сто</t>
  </si>
  <si>
    <t>Дължими отчисления по чл. 20, ал. 3 от Наредба N:7 /лв./</t>
  </si>
  <si>
    <t>Дължима лихва за отчисленията по чл.20 от Наредба N:7</t>
  </si>
  <si>
    <t>Натрупана лихва за отчисленията по чл.64 от ЗУО</t>
  </si>
  <si>
    <t xml:space="preserve">забележки </t>
  </si>
  <si>
    <t>Остава да постъпят  по чл. 64 /лв./</t>
  </si>
  <si>
    <t>Остава да постъпят  по чл. 60 /лв./</t>
  </si>
  <si>
    <t>Следва да постъпят в сметката на РИОСВ отчисления по чл. 64 от ЗУО /лв./</t>
  </si>
  <si>
    <t>Следва да постъпят в сметката на РИОСВ отчисления по чл. чл. 60 от ЗУО /лв./</t>
  </si>
  <si>
    <t>Постъпили в сметката на РИОСВ отчисления</t>
  </si>
  <si>
    <t>по чл. 60 от ЗУО /лв./</t>
  </si>
  <si>
    <t>по чл. 64 от ЗУО /лв./</t>
  </si>
  <si>
    <t>Размер на отчисленията по чл. 60 (лв./тон)</t>
  </si>
  <si>
    <t>Размер на отчисленията по чл. 64 (лв./тон)</t>
  </si>
  <si>
    <t>ОБЩО 1-во трим.</t>
  </si>
  <si>
    <t>ОБЩО 2-ро трим.</t>
  </si>
  <si>
    <t>ОБЩО 3-то трим.</t>
  </si>
  <si>
    <t>ОБЩО 4-то трим.</t>
  </si>
  <si>
    <t>за годината</t>
  </si>
  <si>
    <t>От м. януари до м. ноември Община Пловдив е освободена да не заплаща отчисления по чл. 64</t>
  </si>
  <si>
    <t>Общо за годината</t>
  </si>
  <si>
    <t>Общо с натрупване от 2011 г.</t>
  </si>
  <si>
    <t>Общо всички</t>
  </si>
  <si>
    <t>Останали средства /лв./</t>
  </si>
  <si>
    <t>През м.януари 2011 г. община Брезово е депонирала еднократно 32,12 т. на РДНО Цалапица, за които са изплатени отчисления по чл.60 - 766,38 лв. и по чл. 64 - 96,36 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</si>
</sst>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лв.&quot;"/>
    <numFmt numFmtId="165" formatCode="0.000"/>
    <numFmt numFmtId="166" formatCode="#,##0.000"/>
  </numFmts>
  <fonts count="15" x14ac:knownFonts="1">
    <font>
      <sz val="10"/>
      <color indexed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theme="6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16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0" fontId="0" fillId="5" borderId="0" xfId="0" applyFill="1"/>
    <xf numFmtId="0" fontId="5" fillId="0" borderId="1" xfId="0" applyFont="1" applyBorder="1" applyAlignment="1">
      <alignment vertical="center"/>
    </xf>
    <xf numFmtId="0" fontId="0" fillId="0" borderId="0" xfId="0" applyBorder="1"/>
    <xf numFmtId="0" fontId="0" fillId="5" borderId="0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0" fontId="5" fillId="2" borderId="1" xfId="0" applyFont="1" applyFill="1" applyBorder="1" applyAlignment="1"/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 wrapText="1" shrinkToFit="1"/>
    </xf>
    <xf numFmtId="0" fontId="4" fillId="7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5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1" xfId="0" applyFont="1" applyFill="1" applyBorder="1"/>
    <xf numFmtId="0" fontId="8" fillId="8" borderId="1" xfId="0" applyFont="1" applyFill="1" applyBorder="1"/>
    <xf numFmtId="0" fontId="4" fillId="8" borderId="1" xfId="0" applyFont="1" applyFill="1" applyBorder="1" applyAlignment="1">
      <alignment wrapText="1"/>
    </xf>
    <xf numFmtId="4" fontId="4" fillId="8" borderId="1" xfId="0" applyNumberFormat="1" applyFont="1" applyFill="1" applyBorder="1"/>
    <xf numFmtId="0" fontId="5" fillId="8" borderId="1" xfId="0" applyFont="1" applyFill="1" applyBorder="1" applyAlignment="1"/>
    <xf numFmtId="0" fontId="0" fillId="8" borderId="0" xfId="0" applyFill="1"/>
    <xf numFmtId="164" fontId="5" fillId="2" borderId="1" xfId="0" applyNumberFormat="1" applyFont="1" applyFill="1" applyBorder="1"/>
    <xf numFmtId="164" fontId="5" fillId="8" borderId="1" xfId="0" applyNumberFormat="1" applyFont="1" applyFill="1" applyBorder="1"/>
    <xf numFmtId="0" fontId="5" fillId="10" borderId="1" xfId="0" applyFont="1" applyFill="1" applyBorder="1"/>
    <xf numFmtId="0" fontId="8" fillId="10" borderId="1" xfId="0" applyFont="1" applyFill="1" applyBorder="1"/>
    <xf numFmtId="0" fontId="4" fillId="10" borderId="1" xfId="0" applyFont="1" applyFill="1" applyBorder="1" applyAlignment="1">
      <alignment wrapText="1"/>
    </xf>
    <xf numFmtId="4" fontId="4" fillId="10" borderId="1" xfId="0" applyNumberFormat="1" applyFont="1" applyFill="1" applyBorder="1"/>
    <xf numFmtId="0" fontId="5" fillId="10" borderId="1" xfId="0" applyFont="1" applyFill="1" applyBorder="1" applyAlignment="1"/>
    <xf numFmtId="0" fontId="2" fillId="8" borderId="1" xfId="0" applyFont="1" applyFill="1" applyBorder="1"/>
    <xf numFmtId="164" fontId="5" fillId="10" borderId="1" xfId="0" applyNumberFormat="1" applyFont="1" applyFill="1" applyBorder="1"/>
    <xf numFmtId="165" fontId="5" fillId="0" borderId="1" xfId="0" applyNumberFormat="1" applyFont="1" applyFill="1" applyBorder="1" applyAlignment="1">
      <alignment vertical="center"/>
    </xf>
    <xf numFmtId="166" fontId="4" fillId="2" borderId="1" xfId="0" applyNumberFormat="1" applyFont="1" applyFill="1" applyBorder="1"/>
    <xf numFmtId="0" fontId="5" fillId="7" borderId="3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vertical="center"/>
    </xf>
    <xf numFmtId="164" fontId="5" fillId="12" borderId="1" xfId="0" applyNumberFormat="1" applyFont="1" applyFill="1" applyBorder="1" applyAlignment="1">
      <alignment vertical="center"/>
    </xf>
    <xf numFmtId="164" fontId="5" fillId="12" borderId="1" xfId="0" applyNumberFormat="1" applyFon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right" vertical="center"/>
    </xf>
    <xf numFmtId="164" fontId="5" fillId="12" borderId="2" xfId="0" applyNumberFormat="1" applyFont="1" applyFill="1" applyBorder="1" applyAlignment="1">
      <alignment horizontal="right" vertical="center"/>
    </xf>
    <xf numFmtId="0" fontId="5" fillId="12" borderId="1" xfId="0" applyFont="1" applyFill="1" applyBorder="1" applyAlignment="1">
      <alignment vertical="top" wrapText="1"/>
    </xf>
    <xf numFmtId="165" fontId="5" fillId="12" borderId="1" xfId="0" applyNumberFormat="1" applyFont="1" applyFill="1" applyBorder="1" applyAlignment="1">
      <alignment vertical="center"/>
    </xf>
    <xf numFmtId="0" fontId="5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5" fillId="13" borderId="1" xfId="0" applyFont="1" applyFill="1" applyBorder="1"/>
    <xf numFmtId="0" fontId="8" fillId="13" borderId="1" xfId="0" applyFont="1" applyFill="1" applyBorder="1"/>
    <xf numFmtId="0" fontId="4" fillId="13" borderId="1" xfId="0" applyFont="1" applyFill="1" applyBorder="1" applyAlignment="1">
      <alignment wrapText="1"/>
    </xf>
    <xf numFmtId="4" fontId="4" fillId="13" borderId="1" xfId="0" applyNumberFormat="1" applyFont="1" applyFill="1" applyBorder="1"/>
    <xf numFmtId="164" fontId="5" fillId="13" borderId="1" xfId="0" applyNumberFormat="1" applyFont="1" applyFill="1" applyBorder="1"/>
    <xf numFmtId="0" fontId="5" fillId="13" borderId="1" xfId="0" applyFont="1" applyFill="1" applyBorder="1" applyAlignment="1"/>
    <xf numFmtId="164" fontId="9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/>
    <xf numFmtId="0" fontId="8" fillId="6" borderId="1" xfId="0" applyFont="1" applyFill="1" applyBorder="1"/>
    <xf numFmtId="4" fontId="4" fillId="6" borderId="1" xfId="0" applyNumberFormat="1" applyFont="1" applyFill="1" applyBorder="1"/>
    <xf numFmtId="164" fontId="5" fillId="6" borderId="1" xfId="0" applyNumberFormat="1" applyFont="1" applyFill="1" applyBorder="1"/>
    <xf numFmtId="0" fontId="5" fillId="6" borderId="1" xfId="0" applyFont="1" applyFill="1" applyBorder="1" applyAlignment="1"/>
    <xf numFmtId="0" fontId="2" fillId="6" borderId="1" xfId="0" applyFont="1" applyFill="1" applyBorder="1"/>
    <xf numFmtId="0" fontId="0" fillId="0" borderId="0" xfId="0" applyBorder="1" applyAlignment="1">
      <alignment wrapText="1"/>
    </xf>
    <xf numFmtId="4" fontId="4" fillId="0" borderId="1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164" fontId="4" fillId="6" borderId="1" xfId="0" applyNumberFormat="1" applyFont="1" applyFill="1" applyBorder="1"/>
    <xf numFmtId="164" fontId="4" fillId="2" borderId="1" xfId="0" applyNumberFormat="1" applyFont="1" applyFill="1" applyBorder="1"/>
    <xf numFmtId="0" fontId="13" fillId="2" borderId="1" xfId="0" applyFont="1" applyFill="1" applyBorder="1"/>
    <xf numFmtId="0" fontId="10" fillId="6" borderId="1" xfId="0" applyFont="1" applyFill="1" applyBorder="1"/>
    <xf numFmtId="0" fontId="10" fillId="8" borderId="1" xfId="0" applyFont="1" applyFill="1" applyBorder="1"/>
    <xf numFmtId="164" fontId="10" fillId="6" borderId="1" xfId="0" applyNumberFormat="1" applyFont="1" applyFill="1" applyBorder="1"/>
    <xf numFmtId="4" fontId="5" fillId="0" borderId="2" xfId="0" applyNumberFormat="1" applyFont="1" applyFill="1" applyBorder="1" applyAlignment="1" applyProtection="1">
      <alignment vertical="center"/>
      <protection locked="0"/>
    </xf>
    <xf numFmtId="164" fontId="5" fillId="0" borderId="2" xfId="0" applyNumberFormat="1" applyFont="1" applyFill="1" applyBorder="1" applyAlignment="1" applyProtection="1">
      <alignment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2" fontId="5" fillId="0" borderId="1" xfId="0" applyNumberFormat="1" applyFont="1" applyFill="1" applyBorder="1" applyAlignment="1" applyProtection="1">
      <alignment vertical="center"/>
      <protection locked="0"/>
    </xf>
    <xf numFmtId="164" fontId="5" fillId="0" borderId="1" xfId="0" applyNumberFormat="1" applyFont="1" applyFill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4" fontId="4" fillId="2" borderId="1" xfId="0" applyNumberFormat="1" applyFont="1" applyFill="1" applyBorder="1" applyProtection="1">
      <protection locked="0"/>
    </xf>
    <xf numFmtId="4" fontId="4" fillId="6" borderId="1" xfId="0" applyNumberFormat="1" applyFont="1" applyFill="1" applyBorder="1" applyProtection="1">
      <protection locked="0"/>
    </xf>
    <xf numFmtId="4" fontId="4" fillId="8" borderId="1" xfId="0" applyNumberFormat="1" applyFont="1" applyFill="1" applyBorder="1" applyProtection="1">
      <protection locked="0"/>
    </xf>
    <xf numFmtId="4" fontId="4" fillId="13" borderId="1" xfId="0" applyNumberFormat="1" applyFont="1" applyFill="1" applyBorder="1" applyProtection="1">
      <protection locked="0"/>
    </xf>
    <xf numFmtId="4" fontId="4" fillId="0" borderId="1" xfId="0" applyNumberFormat="1" applyFont="1" applyFill="1" applyBorder="1" applyProtection="1">
      <protection locked="0"/>
    </xf>
    <xf numFmtId="0" fontId="14" fillId="0" borderId="1" xfId="0" applyFont="1" applyBorder="1" applyAlignment="1">
      <alignment vertical="top" wrapText="1"/>
    </xf>
    <xf numFmtId="164" fontId="5" fillId="0" borderId="13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5" fontId="5" fillId="0" borderId="1" xfId="0" applyNumberFormat="1" applyFont="1" applyFill="1" applyBorder="1" applyAlignment="1" applyProtection="1">
      <alignment vertical="center"/>
      <protection locked="0"/>
    </xf>
    <xf numFmtId="0" fontId="5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 shrinkToFit="1"/>
    </xf>
    <xf numFmtId="0" fontId="4" fillId="7" borderId="3" xfId="0" applyFont="1" applyFill="1" applyBorder="1" applyAlignment="1">
      <alignment horizontal="center" vertical="center" wrapText="1" shrinkToFit="1"/>
    </xf>
    <xf numFmtId="0" fontId="4" fillId="7" borderId="2" xfId="0" applyFont="1" applyFill="1" applyBorder="1" applyAlignment="1">
      <alignment horizontal="center" vertical="center" wrapText="1" shrinkToFit="1"/>
    </xf>
    <xf numFmtId="0" fontId="4" fillId="7" borderId="7" xfId="0" applyFont="1" applyFill="1" applyBorder="1" applyAlignment="1">
      <alignment horizontal="center" vertical="center" wrapText="1" shrinkToFit="1"/>
    </xf>
    <xf numFmtId="0" fontId="4" fillId="7" borderId="8" xfId="0" applyFont="1" applyFill="1" applyBorder="1" applyAlignment="1">
      <alignment horizontal="center" vertical="center" wrapText="1" shrinkToFit="1"/>
    </xf>
    <xf numFmtId="0" fontId="4" fillId="7" borderId="9" xfId="0" applyFont="1" applyFill="1" applyBorder="1" applyAlignment="1">
      <alignment horizontal="center" vertical="center" wrapText="1" shrinkToFit="1"/>
    </xf>
    <xf numFmtId="0" fontId="4" fillId="7" borderId="10" xfId="0" applyFont="1" applyFill="1" applyBorder="1" applyAlignment="1">
      <alignment horizontal="center" vertical="center" wrapText="1" shrinkToFit="1"/>
    </xf>
    <xf numFmtId="0" fontId="4" fillId="7" borderId="11" xfId="0" applyFont="1" applyFill="1" applyBorder="1" applyAlignment="1">
      <alignment horizontal="center" vertical="center" wrapText="1" shrinkToFit="1"/>
    </xf>
    <xf numFmtId="0" fontId="4" fillId="7" borderId="12" xfId="0" applyFont="1" applyFill="1" applyBorder="1" applyAlignment="1">
      <alignment horizontal="center" vertical="center" wrapText="1" shrinkToFit="1"/>
    </xf>
    <xf numFmtId="0" fontId="4" fillId="11" borderId="4" xfId="0" applyFont="1" applyFill="1" applyBorder="1" applyAlignment="1">
      <alignment horizontal="center" vertical="top"/>
    </xf>
    <xf numFmtId="0" fontId="4" fillId="11" borderId="3" xfId="0" applyFont="1" applyFill="1" applyBorder="1" applyAlignment="1">
      <alignment horizontal="center" vertical="top"/>
    </xf>
    <xf numFmtId="0" fontId="4" fillId="11" borderId="2" xfId="0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0" fillId="9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6"/>
  <sheetViews>
    <sheetView view="pageBreakPreview" zoomScale="75" zoomScaleNormal="75" zoomScaleSheetLayoutView="75" workbookViewId="0">
      <selection activeCell="E210" sqref="E210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.28515625" customWidth="1"/>
    <col min="6" max="6" width="10.5703125" customWidth="1"/>
    <col min="7" max="7" width="12.42578125" customWidth="1"/>
    <col min="8" max="8" width="13" customWidth="1"/>
    <col min="9" max="9" width="12.28515625" customWidth="1"/>
    <col min="10" max="10" width="12.85546875" customWidth="1"/>
    <col min="11" max="11" width="13.85546875" customWidth="1"/>
    <col min="12" max="12" width="14.42578125" customWidth="1"/>
    <col min="13" max="13" width="12.85546875" customWidth="1"/>
    <col min="14" max="14" width="13.5703125" customWidth="1"/>
    <col min="15" max="15" width="14.42578125" style="4" customWidth="1"/>
    <col min="16" max="18" width="12.85546875" customWidth="1"/>
    <col min="19" max="19" width="15.28515625" customWidth="1"/>
    <col min="20" max="20" width="17.140625" customWidth="1"/>
  </cols>
  <sheetData>
    <row r="1" spans="1:20" s="6" customFormat="1" ht="15.75" customHeight="1" x14ac:dyDescent="0.25">
      <c r="A1" s="8"/>
      <c r="B1" s="9" t="s">
        <v>0</v>
      </c>
      <c r="C1" s="136">
        <v>2011</v>
      </c>
      <c r="D1" s="137"/>
      <c r="E1" s="10"/>
      <c r="F1" s="11"/>
      <c r="G1" s="11"/>
      <c r="H1" s="10"/>
      <c r="I1" s="10"/>
      <c r="J1" s="11"/>
      <c r="K1" s="11"/>
      <c r="L1" s="11"/>
      <c r="M1" s="10"/>
      <c r="N1" s="10"/>
      <c r="O1" s="11"/>
      <c r="P1" s="10"/>
      <c r="Q1" s="10"/>
      <c r="R1" s="10"/>
      <c r="S1" s="10"/>
      <c r="T1" s="10"/>
    </row>
    <row r="2" spans="1:20" s="6" customFormat="1" ht="13.5" customHeight="1" x14ac:dyDescent="0.2">
      <c r="A2" s="116" t="s">
        <v>1</v>
      </c>
      <c r="B2" s="116" t="s">
        <v>2</v>
      </c>
      <c r="C2" s="144" t="s">
        <v>3</v>
      </c>
      <c r="D2" s="147" t="s">
        <v>4</v>
      </c>
      <c r="E2" s="148"/>
      <c r="F2" s="116" t="s">
        <v>50</v>
      </c>
      <c r="G2" s="116" t="s">
        <v>51</v>
      </c>
      <c r="H2" s="138" t="s">
        <v>47</v>
      </c>
      <c r="I2" s="139"/>
      <c r="J2" s="116" t="s">
        <v>46</v>
      </c>
      <c r="K2" s="116" t="s">
        <v>45</v>
      </c>
      <c r="L2" s="116" t="s">
        <v>5</v>
      </c>
      <c r="M2" s="116" t="s">
        <v>44</v>
      </c>
      <c r="N2" s="116" t="s">
        <v>43</v>
      </c>
      <c r="O2" s="116" t="s">
        <v>40</v>
      </c>
      <c r="P2" s="116" t="s">
        <v>41</v>
      </c>
      <c r="Q2" s="116" t="s">
        <v>37</v>
      </c>
      <c r="R2" s="116" t="s">
        <v>38</v>
      </c>
      <c r="S2" s="116" t="s">
        <v>39</v>
      </c>
      <c r="T2" s="116" t="s">
        <v>42</v>
      </c>
    </row>
    <row r="3" spans="1:20" s="6" customFormat="1" ht="12.75" customHeight="1" x14ac:dyDescent="0.2">
      <c r="A3" s="117"/>
      <c r="B3" s="117"/>
      <c r="C3" s="145"/>
      <c r="D3" s="149"/>
      <c r="E3" s="150"/>
      <c r="F3" s="117"/>
      <c r="G3" s="117"/>
      <c r="H3" s="140"/>
      <c r="I3" s="141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0" s="6" customFormat="1" x14ac:dyDescent="0.2">
      <c r="A4" s="117"/>
      <c r="B4" s="117"/>
      <c r="C4" s="145"/>
      <c r="D4" s="151"/>
      <c r="E4" s="152"/>
      <c r="F4" s="117"/>
      <c r="G4" s="117"/>
      <c r="H4" s="142"/>
      <c r="I4" s="143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</row>
    <row r="5" spans="1:20" s="6" customFormat="1" ht="126" customHeight="1" x14ac:dyDescent="0.2">
      <c r="A5" s="118"/>
      <c r="B5" s="118"/>
      <c r="C5" s="146"/>
      <c r="D5" s="32" t="s">
        <v>6</v>
      </c>
      <c r="E5" s="32" t="s">
        <v>7</v>
      </c>
      <c r="F5" s="118"/>
      <c r="G5" s="118"/>
      <c r="H5" s="36" t="s">
        <v>48</v>
      </c>
      <c r="I5" s="36" t="s">
        <v>49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20" x14ac:dyDescent="0.2">
      <c r="A6" s="12">
        <v>1</v>
      </c>
      <c r="B6" s="12">
        <v>2</v>
      </c>
      <c r="C6" s="12">
        <v>3</v>
      </c>
      <c r="D6" s="22">
        <v>4</v>
      </c>
      <c r="E6" s="22">
        <v>5</v>
      </c>
      <c r="F6" s="22">
        <v>11</v>
      </c>
      <c r="G6" s="22">
        <v>11</v>
      </c>
      <c r="H6" s="12"/>
      <c r="I6" s="12"/>
      <c r="J6" s="12">
        <v>8</v>
      </c>
      <c r="K6" s="12">
        <v>9</v>
      </c>
      <c r="L6" s="12">
        <v>10</v>
      </c>
      <c r="M6" s="12">
        <v>17</v>
      </c>
      <c r="N6" s="12">
        <v>18</v>
      </c>
      <c r="O6" s="12">
        <v>14</v>
      </c>
      <c r="P6" s="12">
        <v>15</v>
      </c>
      <c r="Q6" s="12">
        <v>20</v>
      </c>
      <c r="R6" s="12">
        <v>21</v>
      </c>
      <c r="S6" s="12">
        <v>22</v>
      </c>
      <c r="T6" s="13">
        <v>23</v>
      </c>
    </row>
    <row r="7" spans="1:20" x14ac:dyDescent="0.2">
      <c r="A7" s="119">
        <v>1</v>
      </c>
      <c r="B7" s="125" t="s">
        <v>36</v>
      </c>
      <c r="C7" s="128" t="s">
        <v>21</v>
      </c>
      <c r="D7" s="24" t="s">
        <v>8</v>
      </c>
      <c r="E7" s="25">
        <v>6227.76</v>
      </c>
      <c r="F7" s="26">
        <v>4.7699999999999996</v>
      </c>
      <c r="G7" s="26">
        <v>3</v>
      </c>
      <c r="H7" s="20">
        <v>29706.42</v>
      </c>
      <c r="I7" s="3">
        <v>18683.28</v>
      </c>
      <c r="J7" s="20">
        <f>(E7*F7)</f>
        <v>29706.415199999999</v>
      </c>
      <c r="K7" s="20">
        <f>(E7*G7)</f>
        <v>18683.28</v>
      </c>
      <c r="L7" s="20">
        <f>SUM(J7,K7)</f>
        <v>48389.695200000002</v>
      </c>
      <c r="M7" s="21">
        <f>SUM(J7-H7)</f>
        <v>-4.7999999987951014E-3</v>
      </c>
      <c r="N7" s="21">
        <f>SUM(K7-I7)</f>
        <v>0</v>
      </c>
      <c r="O7" s="20"/>
      <c r="P7" s="20"/>
      <c r="Q7" s="21"/>
      <c r="R7" s="21"/>
      <c r="S7" s="21"/>
      <c r="T7" s="18"/>
    </row>
    <row r="8" spans="1:20" x14ac:dyDescent="0.2">
      <c r="A8" s="120"/>
      <c r="B8" s="126"/>
      <c r="C8" s="129"/>
      <c r="D8" s="27" t="s">
        <v>9</v>
      </c>
      <c r="E8" s="28">
        <v>4718.8599999999997</v>
      </c>
      <c r="F8" s="26">
        <v>4.7699999999999996</v>
      </c>
      <c r="G8" s="26">
        <v>3</v>
      </c>
      <c r="H8" s="3">
        <v>22508.959999999999</v>
      </c>
      <c r="I8" s="3">
        <v>14156.58</v>
      </c>
      <c r="J8" s="20">
        <f t="shared" ref="J8:J21" si="0">(E8*F8)</f>
        <v>22508.962199999998</v>
      </c>
      <c r="K8" s="20">
        <f>(E8*G8)</f>
        <v>14156.579999999998</v>
      </c>
      <c r="L8" s="20">
        <f t="shared" ref="L8:L21" si="1">SUM(J8,K8)</f>
        <v>36665.542199999996</v>
      </c>
      <c r="M8" s="21">
        <f t="shared" ref="M8:N21" si="2">SUM(J8-H8)</f>
        <v>2.1999999989930075E-3</v>
      </c>
      <c r="N8" s="21">
        <f t="shared" si="2"/>
        <v>-1.8189894035458565E-12</v>
      </c>
      <c r="O8" s="2"/>
      <c r="P8" s="2"/>
      <c r="Q8" s="1"/>
      <c r="R8" s="1"/>
      <c r="S8" s="1"/>
      <c r="T8" s="19"/>
    </row>
    <row r="9" spans="1:20" x14ac:dyDescent="0.2">
      <c r="A9" s="120"/>
      <c r="B9" s="126"/>
      <c r="C9" s="129"/>
      <c r="D9" s="27" t="s">
        <v>10</v>
      </c>
      <c r="E9" s="28">
        <v>5211.68</v>
      </c>
      <c r="F9" s="26">
        <v>4.7699999999999996</v>
      </c>
      <c r="G9" s="26">
        <v>3</v>
      </c>
      <c r="H9" s="3">
        <v>24859.71</v>
      </c>
      <c r="I9" s="3">
        <v>15635.04</v>
      </c>
      <c r="J9" s="20">
        <f t="shared" si="0"/>
        <v>24859.713599999999</v>
      </c>
      <c r="K9" s="20">
        <f>(E9*G9)</f>
        <v>15635.04</v>
      </c>
      <c r="L9" s="20">
        <f t="shared" si="1"/>
        <v>40494.753599999996</v>
      </c>
      <c r="M9" s="21">
        <f t="shared" si="2"/>
        <v>3.6000000000058208E-3</v>
      </c>
      <c r="N9" s="21">
        <f t="shared" si="2"/>
        <v>0</v>
      </c>
      <c r="O9" s="2"/>
      <c r="P9" s="2"/>
      <c r="Q9" s="1"/>
      <c r="R9" s="1"/>
      <c r="S9" s="1"/>
      <c r="T9" s="19"/>
    </row>
    <row r="10" spans="1:20" ht="24" x14ac:dyDescent="0.2">
      <c r="A10" s="120"/>
      <c r="B10" s="126"/>
      <c r="C10" s="129"/>
      <c r="D10" s="34" t="s">
        <v>52</v>
      </c>
      <c r="E10" s="16">
        <f>SUM(E7,E8,E9)</f>
        <v>16158.3</v>
      </c>
      <c r="F10" s="16"/>
      <c r="G10" s="16"/>
      <c r="H10" s="44">
        <f>SUM(H7:H9)</f>
        <v>77075.09</v>
      </c>
      <c r="I10" s="44">
        <f>SUM(I7:I9)</f>
        <v>48474.9</v>
      </c>
      <c r="J10" s="16">
        <f t="shared" ref="J10:S10" si="3">SUM(J7,J8,J9)</f>
        <v>77075.091</v>
      </c>
      <c r="K10" s="16">
        <f t="shared" si="3"/>
        <v>48474.9</v>
      </c>
      <c r="L10" s="16">
        <f t="shared" si="3"/>
        <v>125549.99099999999</v>
      </c>
      <c r="M10" s="16">
        <f t="shared" si="3"/>
        <v>1.0000000002037268E-3</v>
      </c>
      <c r="N10" s="16">
        <f t="shared" si="3"/>
        <v>-1.8189894035458565E-12</v>
      </c>
      <c r="O10" s="16">
        <f t="shared" si="3"/>
        <v>0</v>
      </c>
      <c r="P10" s="16">
        <f t="shared" si="3"/>
        <v>0</v>
      </c>
      <c r="Q10" s="16">
        <f t="shared" si="3"/>
        <v>0</v>
      </c>
      <c r="R10" s="16">
        <f t="shared" si="3"/>
        <v>0</v>
      </c>
      <c r="S10" s="16">
        <f t="shared" si="3"/>
        <v>0</v>
      </c>
      <c r="T10" s="17"/>
    </row>
    <row r="11" spans="1:20" x14ac:dyDescent="0.2">
      <c r="A11" s="120"/>
      <c r="B11" s="126"/>
      <c r="C11" s="129"/>
      <c r="D11" s="27" t="s">
        <v>11</v>
      </c>
      <c r="E11" s="28">
        <v>5142.1400000000003</v>
      </c>
      <c r="F11" s="26">
        <v>4.7699999999999996</v>
      </c>
      <c r="G11" s="26">
        <v>3</v>
      </c>
      <c r="H11" s="3">
        <v>24528.01</v>
      </c>
      <c r="I11" s="3">
        <v>15426.42</v>
      </c>
      <c r="J11" s="20">
        <f t="shared" si="0"/>
        <v>24528.007799999999</v>
      </c>
      <c r="K11" s="20">
        <f>(E11*G11)</f>
        <v>15426.420000000002</v>
      </c>
      <c r="L11" s="20">
        <f t="shared" si="1"/>
        <v>39954.427800000005</v>
      </c>
      <c r="M11" s="21">
        <f t="shared" si="2"/>
        <v>-2.1999999989930075E-3</v>
      </c>
      <c r="N11" s="21">
        <f t="shared" si="2"/>
        <v>1.8189894035458565E-12</v>
      </c>
      <c r="O11" s="2"/>
      <c r="P11" s="2"/>
      <c r="Q11" s="1"/>
      <c r="R11" s="1"/>
      <c r="S11" s="1"/>
      <c r="T11" s="19"/>
    </row>
    <row r="12" spans="1:20" x14ac:dyDescent="0.2">
      <c r="A12" s="120"/>
      <c r="B12" s="126"/>
      <c r="C12" s="129"/>
      <c r="D12" s="27" t="s">
        <v>12</v>
      </c>
      <c r="E12" s="28">
        <v>5281.86</v>
      </c>
      <c r="F12" s="26">
        <v>4.7699999999999996</v>
      </c>
      <c r="G12" s="26">
        <v>3</v>
      </c>
      <c r="H12" s="3">
        <v>25194.47</v>
      </c>
      <c r="I12" s="3">
        <v>15845.58</v>
      </c>
      <c r="J12" s="20">
        <f t="shared" si="0"/>
        <v>25194.472199999997</v>
      </c>
      <c r="K12" s="20">
        <f>(E12*G12)</f>
        <v>15845.579999999998</v>
      </c>
      <c r="L12" s="20">
        <f t="shared" si="1"/>
        <v>41040.052199999991</v>
      </c>
      <c r="M12" s="21">
        <f t="shared" si="2"/>
        <v>2.1999999953550287E-3</v>
      </c>
      <c r="N12" s="21">
        <f t="shared" si="2"/>
        <v>-1.8189894035458565E-12</v>
      </c>
      <c r="O12" s="2"/>
      <c r="P12" s="2"/>
      <c r="Q12" s="1"/>
      <c r="R12" s="1"/>
      <c r="S12" s="1"/>
      <c r="T12" s="19"/>
    </row>
    <row r="13" spans="1:20" x14ac:dyDescent="0.2">
      <c r="A13" s="120"/>
      <c r="B13" s="126"/>
      <c r="C13" s="129"/>
      <c r="D13" s="27" t="s">
        <v>13</v>
      </c>
      <c r="E13" s="28">
        <v>5986.8</v>
      </c>
      <c r="F13" s="26">
        <v>4.7699999999999996</v>
      </c>
      <c r="G13" s="26">
        <v>3</v>
      </c>
      <c r="H13" s="3">
        <v>28557.040000000001</v>
      </c>
      <c r="I13" s="3">
        <v>17960.400000000001</v>
      </c>
      <c r="J13" s="20">
        <f t="shared" si="0"/>
        <v>28557.036</v>
      </c>
      <c r="K13" s="20">
        <f>(E13*G13)</f>
        <v>17960.400000000001</v>
      </c>
      <c r="L13" s="20">
        <f t="shared" si="1"/>
        <v>46517.436000000002</v>
      </c>
      <c r="M13" s="21">
        <f t="shared" si="2"/>
        <v>-4.0000000008149073E-3</v>
      </c>
      <c r="N13" s="21">
        <f t="shared" si="2"/>
        <v>0</v>
      </c>
      <c r="O13" s="2"/>
      <c r="P13" s="2"/>
      <c r="Q13" s="1"/>
      <c r="R13" s="1"/>
      <c r="S13" s="1"/>
      <c r="T13" s="19"/>
    </row>
    <row r="14" spans="1:20" ht="24" x14ac:dyDescent="0.2">
      <c r="A14" s="120"/>
      <c r="B14" s="126"/>
      <c r="C14" s="129"/>
      <c r="D14" s="34" t="s">
        <v>53</v>
      </c>
      <c r="E14" s="16">
        <f>SUM(E11,E12,E13)</f>
        <v>16410.8</v>
      </c>
      <c r="F14" s="16"/>
      <c r="G14" s="16"/>
      <c r="H14" s="44">
        <f>SUM(H11:H13)</f>
        <v>78279.51999999999</v>
      </c>
      <c r="I14" s="44">
        <f>SUM(I11:I13)</f>
        <v>49232.4</v>
      </c>
      <c r="J14" s="16">
        <f t="shared" ref="J14:S14" si="4">SUM(J11,J12,J13)</f>
        <v>78279.516000000003</v>
      </c>
      <c r="K14" s="16">
        <f t="shared" si="4"/>
        <v>49232.4</v>
      </c>
      <c r="L14" s="16">
        <f t="shared" si="4"/>
        <v>127511.916</v>
      </c>
      <c r="M14" s="16">
        <f t="shared" si="4"/>
        <v>-4.0000000044528861E-3</v>
      </c>
      <c r="N14" s="16">
        <f t="shared" si="4"/>
        <v>0</v>
      </c>
      <c r="O14" s="16">
        <f t="shared" si="4"/>
        <v>0</v>
      </c>
      <c r="P14" s="16">
        <f t="shared" si="4"/>
        <v>0</v>
      </c>
      <c r="Q14" s="16">
        <f t="shared" si="4"/>
        <v>0</v>
      </c>
      <c r="R14" s="16">
        <f t="shared" si="4"/>
        <v>0</v>
      </c>
      <c r="S14" s="16">
        <f t="shared" si="4"/>
        <v>0</v>
      </c>
      <c r="T14" s="17"/>
    </row>
    <row r="15" spans="1:20" ht="12.75" customHeight="1" x14ac:dyDescent="0.2">
      <c r="A15" s="120"/>
      <c r="B15" s="134"/>
      <c r="C15" s="129"/>
      <c r="D15" s="27" t="s">
        <v>14</v>
      </c>
      <c r="E15" s="28">
        <v>5741.6</v>
      </c>
      <c r="F15" s="26">
        <v>4.7699999999999996</v>
      </c>
      <c r="G15" s="26">
        <v>3</v>
      </c>
      <c r="H15" s="3">
        <v>27387.43</v>
      </c>
      <c r="I15" s="3">
        <v>17224.8</v>
      </c>
      <c r="J15" s="20">
        <f t="shared" si="0"/>
        <v>27387.432000000001</v>
      </c>
      <c r="K15" s="20">
        <f>(E15*G15)</f>
        <v>17224.800000000003</v>
      </c>
      <c r="L15" s="20">
        <f t="shared" si="1"/>
        <v>44612.232000000004</v>
      </c>
      <c r="M15" s="21">
        <f t="shared" si="2"/>
        <v>2.0000000004074536E-3</v>
      </c>
      <c r="N15" s="21">
        <f t="shared" si="2"/>
        <v>3.637978807091713E-12</v>
      </c>
      <c r="O15" s="2"/>
      <c r="P15" s="2"/>
      <c r="Q15" s="1"/>
      <c r="R15" s="1"/>
      <c r="S15" s="1"/>
      <c r="T15" s="19"/>
    </row>
    <row r="16" spans="1:20" x14ac:dyDescent="0.2">
      <c r="A16" s="120"/>
      <c r="B16" s="134"/>
      <c r="C16" s="129"/>
      <c r="D16" s="27" t="s">
        <v>15</v>
      </c>
      <c r="E16" s="28">
        <v>4583.9799999999996</v>
      </c>
      <c r="F16" s="26">
        <v>4.7699999999999996</v>
      </c>
      <c r="G16" s="26">
        <v>3</v>
      </c>
      <c r="H16" s="3">
        <v>21865.58</v>
      </c>
      <c r="I16" s="3">
        <v>13751.94</v>
      </c>
      <c r="J16" s="20">
        <f t="shared" si="0"/>
        <v>21865.584599999995</v>
      </c>
      <c r="K16" s="20">
        <f>(E16*G16)</f>
        <v>13751.939999999999</v>
      </c>
      <c r="L16" s="20">
        <f t="shared" si="1"/>
        <v>35617.52459999999</v>
      </c>
      <c r="M16" s="21">
        <f t="shared" si="2"/>
        <v>4.59999999293359E-3</v>
      </c>
      <c r="N16" s="21">
        <f t="shared" si="2"/>
        <v>-1.8189894035458565E-12</v>
      </c>
      <c r="O16" s="2"/>
      <c r="P16" s="2"/>
      <c r="Q16" s="1"/>
      <c r="R16" s="1"/>
      <c r="S16" s="1"/>
      <c r="T16" s="19"/>
    </row>
    <row r="17" spans="1:20" x14ac:dyDescent="0.2">
      <c r="A17" s="120"/>
      <c r="B17" s="134"/>
      <c r="C17" s="129"/>
      <c r="D17" s="27" t="s">
        <v>16</v>
      </c>
      <c r="E17" s="28">
        <v>5825.24</v>
      </c>
      <c r="F17" s="26">
        <v>4.7699999999999996</v>
      </c>
      <c r="G17" s="26">
        <v>3</v>
      </c>
      <c r="H17" s="3">
        <v>27786.39</v>
      </c>
      <c r="I17" s="3">
        <v>17475.72</v>
      </c>
      <c r="J17" s="20">
        <f t="shared" si="0"/>
        <v>27786.394799999998</v>
      </c>
      <c r="K17" s="20">
        <f>(E17*G17)</f>
        <v>17475.72</v>
      </c>
      <c r="L17" s="20">
        <f t="shared" si="1"/>
        <v>45262.114799999996</v>
      </c>
      <c r="M17" s="21">
        <f t="shared" si="2"/>
        <v>4.7999999987951014E-3</v>
      </c>
      <c r="N17" s="21">
        <f t="shared" si="2"/>
        <v>0</v>
      </c>
      <c r="O17" s="2"/>
      <c r="P17" s="2"/>
      <c r="Q17" s="1"/>
      <c r="R17" s="1"/>
      <c r="S17" s="1"/>
      <c r="T17" s="19"/>
    </row>
    <row r="18" spans="1:20" ht="24" x14ac:dyDescent="0.2">
      <c r="A18" s="120"/>
      <c r="B18" s="134"/>
      <c r="C18" s="129"/>
      <c r="D18" s="34" t="s">
        <v>54</v>
      </c>
      <c r="E18" s="16">
        <f>SUM(E15,E16,E17)</f>
        <v>16150.82</v>
      </c>
      <c r="F18" s="16"/>
      <c r="G18" s="16"/>
      <c r="H18" s="44">
        <f>SUM(H15:H17)</f>
        <v>77039.399999999994</v>
      </c>
      <c r="I18" s="44">
        <f>SUM(I15:I17)</f>
        <v>48452.46</v>
      </c>
      <c r="J18" s="16">
        <f t="shared" ref="J18:S18" si="5">SUM(J15,J16,J17)</f>
        <v>77039.411399999997</v>
      </c>
      <c r="K18" s="16">
        <f t="shared" si="5"/>
        <v>48452.460000000006</v>
      </c>
      <c r="L18" s="16">
        <f t="shared" si="5"/>
        <v>125491.87139999999</v>
      </c>
      <c r="M18" s="16">
        <f>SUM(M15,M16,M17)</f>
        <v>1.1399999992136145E-2</v>
      </c>
      <c r="N18" s="16">
        <f t="shared" si="5"/>
        <v>1.8189894035458565E-12</v>
      </c>
      <c r="O18" s="16">
        <f t="shared" si="5"/>
        <v>0</v>
      </c>
      <c r="P18" s="16">
        <f t="shared" si="5"/>
        <v>0</v>
      </c>
      <c r="Q18" s="16">
        <f t="shared" si="5"/>
        <v>0</v>
      </c>
      <c r="R18" s="16">
        <f t="shared" si="5"/>
        <v>0</v>
      </c>
      <c r="S18" s="16">
        <f t="shared" si="5"/>
        <v>0</v>
      </c>
      <c r="T18" s="17"/>
    </row>
    <row r="19" spans="1:20" x14ac:dyDescent="0.2">
      <c r="A19" s="120"/>
      <c r="B19" s="134"/>
      <c r="C19" s="129"/>
      <c r="D19" s="27" t="s">
        <v>17</v>
      </c>
      <c r="E19" s="28">
        <v>4233.3599999999997</v>
      </c>
      <c r="F19" s="26">
        <v>4.7699999999999996</v>
      </c>
      <c r="G19" s="26">
        <v>3</v>
      </c>
      <c r="H19" s="3">
        <v>20193.13</v>
      </c>
      <c r="I19" s="3">
        <v>12700.08</v>
      </c>
      <c r="J19" s="20">
        <f t="shared" si="0"/>
        <v>20193.127199999995</v>
      </c>
      <c r="K19" s="20">
        <f>(E19*G19)</f>
        <v>12700.079999999998</v>
      </c>
      <c r="L19" s="20">
        <f t="shared" si="1"/>
        <v>32893.20719999999</v>
      </c>
      <c r="M19" s="21">
        <f t="shared" si="2"/>
        <v>-2.8000000056636054E-3</v>
      </c>
      <c r="N19" s="21">
        <f t="shared" si="2"/>
        <v>-1.8189894035458565E-12</v>
      </c>
      <c r="O19" s="2"/>
      <c r="P19" s="2"/>
      <c r="Q19" s="1"/>
      <c r="R19" s="1"/>
      <c r="S19" s="1"/>
      <c r="T19" s="19"/>
    </row>
    <row r="20" spans="1:20" x14ac:dyDescent="0.2">
      <c r="A20" s="120"/>
      <c r="B20" s="134"/>
      <c r="C20" s="129"/>
      <c r="D20" s="27" t="s">
        <v>18</v>
      </c>
      <c r="E20" s="28">
        <v>4005.7</v>
      </c>
      <c r="F20" s="26">
        <v>4.7699999999999996</v>
      </c>
      <c r="G20" s="26">
        <v>3</v>
      </c>
      <c r="H20" s="3">
        <v>19107.189999999999</v>
      </c>
      <c r="I20" s="3">
        <v>12017.1</v>
      </c>
      <c r="J20" s="20">
        <f t="shared" si="0"/>
        <v>19107.188999999998</v>
      </c>
      <c r="K20" s="20">
        <f>(E20*G20)</f>
        <v>12017.099999999999</v>
      </c>
      <c r="L20" s="20">
        <f t="shared" si="1"/>
        <v>31124.288999999997</v>
      </c>
      <c r="M20" s="21">
        <f t="shared" si="2"/>
        <v>-1.0000000002037268E-3</v>
      </c>
      <c r="N20" s="21">
        <f t="shared" si="2"/>
        <v>-1.8189894035458565E-12</v>
      </c>
      <c r="O20" s="2"/>
      <c r="P20" s="2"/>
      <c r="Q20" s="1"/>
      <c r="R20" s="1"/>
      <c r="S20" s="1"/>
      <c r="T20" s="19"/>
    </row>
    <row r="21" spans="1:20" x14ac:dyDescent="0.2">
      <c r="A21" s="121"/>
      <c r="B21" s="135"/>
      <c r="C21" s="130"/>
      <c r="D21" s="27" t="s">
        <v>19</v>
      </c>
      <c r="E21" s="28">
        <v>3702.38</v>
      </c>
      <c r="F21" s="26">
        <v>4.7699999999999996</v>
      </c>
      <c r="G21" s="26">
        <v>3</v>
      </c>
      <c r="H21" s="3">
        <v>17660.349999999999</v>
      </c>
      <c r="I21" s="3">
        <v>11107.14</v>
      </c>
      <c r="J21" s="20">
        <f t="shared" si="0"/>
        <v>17660.352599999998</v>
      </c>
      <c r="K21" s="20">
        <f>(E21*G21)</f>
        <v>11107.14</v>
      </c>
      <c r="L21" s="20">
        <f t="shared" si="1"/>
        <v>28767.492599999998</v>
      </c>
      <c r="M21" s="21">
        <f t="shared" si="2"/>
        <v>2.599999999802094E-3</v>
      </c>
      <c r="N21" s="21">
        <f t="shared" si="2"/>
        <v>0</v>
      </c>
      <c r="O21" s="2"/>
      <c r="P21" s="2"/>
      <c r="Q21" s="1"/>
      <c r="R21" s="1"/>
      <c r="S21" s="1"/>
      <c r="T21" s="19"/>
    </row>
    <row r="22" spans="1:20" ht="24" x14ac:dyDescent="0.2">
      <c r="A22" s="14"/>
      <c r="B22" s="14"/>
      <c r="C22" s="23"/>
      <c r="D22" s="34" t="s">
        <v>55</v>
      </c>
      <c r="E22" s="16">
        <f>SUM(E19,E20,E21)</f>
        <v>11941.439999999999</v>
      </c>
      <c r="F22" s="16"/>
      <c r="G22" s="16"/>
      <c r="H22" s="44">
        <f>SUM(H19:H21)</f>
        <v>56960.67</v>
      </c>
      <c r="I22" s="44">
        <f>SUM(I19:I21)</f>
        <v>35824.32</v>
      </c>
      <c r="J22" s="16">
        <f t="shared" ref="J22:S22" si="6">SUM(J19,J20,J21)</f>
        <v>56960.668799999992</v>
      </c>
      <c r="K22" s="16">
        <f t="shared" si="6"/>
        <v>35824.319999999992</v>
      </c>
      <c r="L22" s="16">
        <f t="shared" si="6"/>
        <v>92784.988799999992</v>
      </c>
      <c r="M22" s="16">
        <f t="shared" si="6"/>
        <v>-1.2000000060652383E-3</v>
      </c>
      <c r="N22" s="16">
        <f t="shared" si="6"/>
        <v>-3.637978807091713E-12</v>
      </c>
      <c r="O22" s="16">
        <f t="shared" si="6"/>
        <v>0</v>
      </c>
      <c r="P22" s="16">
        <f t="shared" si="6"/>
        <v>0</v>
      </c>
      <c r="Q22" s="16">
        <f t="shared" si="6"/>
        <v>0</v>
      </c>
      <c r="R22" s="16">
        <f t="shared" si="6"/>
        <v>0</v>
      </c>
      <c r="S22" s="16">
        <f t="shared" si="6"/>
        <v>0</v>
      </c>
      <c r="T22" s="17"/>
    </row>
    <row r="23" spans="1:20" s="43" customFormat="1" x14ac:dyDescent="0.2">
      <c r="A23" s="38"/>
      <c r="B23" s="38"/>
      <c r="C23" s="39"/>
      <c r="D23" s="40" t="s">
        <v>56</v>
      </c>
      <c r="E23" s="41">
        <f>SUM(E10+E14+E18+E22)</f>
        <v>60661.36</v>
      </c>
      <c r="F23" s="41"/>
      <c r="G23" s="41"/>
      <c r="H23" s="45">
        <f>SUM(H22,H18,H14,H10)</f>
        <v>289354.68</v>
      </c>
      <c r="I23" s="45">
        <f>SUM(I22,I18,I14,I10)</f>
        <v>181984.08</v>
      </c>
      <c r="J23" s="41">
        <f t="shared" ref="J23:S23" si="7">SUM(J10+J14+J18+J22)</f>
        <v>289354.68719999999</v>
      </c>
      <c r="K23" s="41">
        <f t="shared" si="7"/>
        <v>181984.08000000002</v>
      </c>
      <c r="L23" s="41">
        <f t="shared" si="7"/>
        <v>471338.7672</v>
      </c>
      <c r="M23" s="41">
        <f>SUM(M10,M14,M18,M22)</f>
        <v>7.1999999818217475E-3</v>
      </c>
      <c r="N23" s="41">
        <f>SUM(N10,N14,N18,N22)</f>
        <v>-3.637978807091713E-12</v>
      </c>
      <c r="O23" s="41">
        <f t="shared" si="7"/>
        <v>0</v>
      </c>
      <c r="P23" s="41">
        <f t="shared" si="7"/>
        <v>0</v>
      </c>
      <c r="Q23" s="41">
        <f t="shared" si="7"/>
        <v>0</v>
      </c>
      <c r="R23" s="41">
        <f t="shared" si="7"/>
        <v>0</v>
      </c>
      <c r="S23" s="41">
        <f t="shared" si="7"/>
        <v>0</v>
      </c>
      <c r="T23" s="42"/>
    </row>
    <row r="24" spans="1:20" ht="12.75" customHeight="1" x14ac:dyDescent="0.2">
      <c r="A24" s="119">
        <v>2</v>
      </c>
      <c r="B24" s="125" t="s">
        <v>32</v>
      </c>
      <c r="C24" s="131" t="s">
        <v>22</v>
      </c>
      <c r="D24" s="5" t="s">
        <v>8</v>
      </c>
      <c r="E24" s="30">
        <v>730.14</v>
      </c>
      <c r="F24" s="26">
        <v>4.7699999999999996</v>
      </c>
      <c r="G24" s="26">
        <v>3</v>
      </c>
      <c r="H24" s="3">
        <v>3482.77</v>
      </c>
      <c r="I24" s="3">
        <v>2190.42</v>
      </c>
      <c r="J24" s="2">
        <f>(E24*F24)</f>
        <v>3482.7677999999996</v>
      </c>
      <c r="K24" s="2">
        <f>(E24*G24)</f>
        <v>2190.42</v>
      </c>
      <c r="L24" s="20">
        <f t="shared" ref="L24:L38" si="8">SUM(J24,K24)</f>
        <v>5673.1877999999997</v>
      </c>
      <c r="M24" s="1">
        <f>SUM(J24-H24)</f>
        <v>-2.2000000003572495E-3</v>
      </c>
      <c r="N24" s="1">
        <f>SUM(K24-I24)</f>
        <v>0</v>
      </c>
      <c r="O24" s="2"/>
      <c r="P24" s="2"/>
      <c r="Q24" s="1"/>
      <c r="R24" s="1"/>
      <c r="S24" s="1"/>
      <c r="T24" s="19"/>
    </row>
    <row r="25" spans="1:20" x14ac:dyDescent="0.2">
      <c r="A25" s="120"/>
      <c r="B25" s="126"/>
      <c r="C25" s="132"/>
      <c r="D25" s="5" t="s">
        <v>9</v>
      </c>
      <c r="E25" s="31">
        <v>720.54</v>
      </c>
      <c r="F25" s="26">
        <v>4.7699999999999996</v>
      </c>
      <c r="G25" s="26">
        <v>3</v>
      </c>
      <c r="H25" s="3">
        <v>3436.98</v>
      </c>
      <c r="I25" s="3">
        <v>2161.62</v>
      </c>
      <c r="J25" s="2">
        <f>(E25*F25)</f>
        <v>3436.9757999999997</v>
      </c>
      <c r="K25" s="2">
        <f t="shared" ref="K25:K26" si="9">(E25*G25)</f>
        <v>2161.62</v>
      </c>
      <c r="L25" s="20">
        <f t="shared" si="8"/>
        <v>5598.5957999999991</v>
      </c>
      <c r="M25" s="1">
        <f t="shared" ref="M25:M26" si="10">SUM(J25-H25)</f>
        <v>-4.2000000003099558E-3</v>
      </c>
      <c r="N25" s="1">
        <f t="shared" ref="N25:N26" si="11">SUM(K25-I25)</f>
        <v>0</v>
      </c>
      <c r="O25" s="2"/>
      <c r="P25" s="2"/>
      <c r="Q25" s="1"/>
      <c r="R25" s="1"/>
      <c r="S25" s="1"/>
      <c r="T25" s="19"/>
    </row>
    <row r="26" spans="1:20" x14ac:dyDescent="0.2">
      <c r="A26" s="120"/>
      <c r="B26" s="126"/>
      <c r="C26" s="132"/>
      <c r="D26" s="5" t="s">
        <v>10</v>
      </c>
      <c r="E26" s="31">
        <v>886.92</v>
      </c>
      <c r="F26" s="26">
        <v>4.7699999999999996</v>
      </c>
      <c r="G26" s="26">
        <v>3</v>
      </c>
      <c r="H26" s="3">
        <v>4230.6099999999997</v>
      </c>
      <c r="I26" s="3">
        <v>2660.76</v>
      </c>
      <c r="J26" s="2">
        <f>(E26*F26)</f>
        <v>4230.6083999999992</v>
      </c>
      <c r="K26" s="2">
        <f t="shared" si="9"/>
        <v>2660.7599999999998</v>
      </c>
      <c r="L26" s="20">
        <f t="shared" si="8"/>
        <v>6891.3683999999994</v>
      </c>
      <c r="M26" s="1">
        <f t="shared" si="10"/>
        <v>-1.6000000005078618E-3</v>
      </c>
      <c r="N26" s="1">
        <f t="shared" si="11"/>
        <v>-4.5474735088646412E-13</v>
      </c>
      <c r="O26" s="2"/>
      <c r="P26" s="2"/>
      <c r="Q26" s="1"/>
      <c r="R26" s="1"/>
      <c r="S26" s="1"/>
      <c r="T26" s="19"/>
    </row>
    <row r="27" spans="1:20" ht="24" x14ac:dyDescent="0.2">
      <c r="A27" s="120"/>
      <c r="B27" s="126"/>
      <c r="C27" s="132"/>
      <c r="D27" s="34" t="s">
        <v>52</v>
      </c>
      <c r="E27" s="16">
        <f>SUM(E24,E25,E26)</f>
        <v>2337.6</v>
      </c>
      <c r="F27" s="16"/>
      <c r="G27" s="16"/>
      <c r="H27" s="44">
        <f>SUM(H24:H26)</f>
        <v>11150.36</v>
      </c>
      <c r="I27" s="44">
        <f>SUM(I24:I26)</f>
        <v>7012.8</v>
      </c>
      <c r="J27" s="16">
        <f t="shared" ref="J27:S27" si="12">SUM(J24,J25,J26)</f>
        <v>11150.351999999999</v>
      </c>
      <c r="K27" s="16">
        <f t="shared" si="12"/>
        <v>7012.7999999999993</v>
      </c>
      <c r="L27" s="16">
        <f t="shared" si="12"/>
        <v>18163.151999999998</v>
      </c>
      <c r="M27" s="16">
        <f t="shared" si="12"/>
        <v>-8.0000000011750672E-3</v>
      </c>
      <c r="N27" s="16">
        <f t="shared" si="12"/>
        <v>-4.5474735088646412E-13</v>
      </c>
      <c r="O27" s="16">
        <f t="shared" si="12"/>
        <v>0</v>
      </c>
      <c r="P27" s="16">
        <f t="shared" si="12"/>
        <v>0</v>
      </c>
      <c r="Q27" s="16">
        <f t="shared" si="12"/>
        <v>0</v>
      </c>
      <c r="R27" s="16">
        <f t="shared" si="12"/>
        <v>0</v>
      </c>
      <c r="S27" s="16">
        <f t="shared" si="12"/>
        <v>0</v>
      </c>
      <c r="T27" s="17"/>
    </row>
    <row r="28" spans="1:20" x14ac:dyDescent="0.2">
      <c r="A28" s="120"/>
      <c r="B28" s="126"/>
      <c r="C28" s="132"/>
      <c r="D28" s="5" t="s">
        <v>11</v>
      </c>
      <c r="E28" s="30">
        <v>894.34</v>
      </c>
      <c r="F28" s="26">
        <v>4.7699999999999996</v>
      </c>
      <c r="G28" s="26">
        <v>3</v>
      </c>
      <c r="H28" s="3">
        <v>4266</v>
      </c>
      <c r="I28" s="3">
        <v>2683.02</v>
      </c>
      <c r="J28" s="2">
        <f>(E28*F28)</f>
        <v>4266.0018</v>
      </c>
      <c r="K28" s="2">
        <f>(E28*G28)</f>
        <v>2683.02</v>
      </c>
      <c r="L28" s="20">
        <f t="shared" si="8"/>
        <v>6949.0218000000004</v>
      </c>
      <c r="M28" s="1">
        <f>SUM(J28-H28)</f>
        <v>1.8000000000029104E-3</v>
      </c>
      <c r="N28" s="1">
        <f>SUM(K28-I28)</f>
        <v>0</v>
      </c>
      <c r="O28" s="2"/>
      <c r="P28" s="2"/>
      <c r="Q28" s="1"/>
      <c r="R28" s="1"/>
      <c r="S28" s="1"/>
      <c r="T28" s="19"/>
    </row>
    <row r="29" spans="1:20" x14ac:dyDescent="0.2">
      <c r="A29" s="120"/>
      <c r="B29" s="126"/>
      <c r="C29" s="132"/>
      <c r="D29" s="5" t="s">
        <v>12</v>
      </c>
      <c r="E29" s="30">
        <v>1017.44</v>
      </c>
      <c r="F29" s="26">
        <v>4.7699999999999996</v>
      </c>
      <c r="G29" s="26">
        <v>3</v>
      </c>
      <c r="H29" s="3">
        <v>4853.1899999999996</v>
      </c>
      <c r="I29" s="3">
        <v>3052.32</v>
      </c>
      <c r="J29" s="2">
        <f>(E29*F29)</f>
        <v>4853.1887999999999</v>
      </c>
      <c r="K29" s="2">
        <f t="shared" ref="K29:K30" si="13">(E29*G29)</f>
        <v>3052.32</v>
      </c>
      <c r="L29" s="20">
        <f t="shared" si="8"/>
        <v>7905.5087999999996</v>
      </c>
      <c r="M29" s="1">
        <f t="shared" ref="M29:M30" si="14">SUM(J29-H29)</f>
        <v>-1.1999999996987754E-3</v>
      </c>
      <c r="N29" s="1">
        <f t="shared" ref="N29:N30" si="15">SUM(K29-I29)</f>
        <v>0</v>
      </c>
      <c r="O29" s="2"/>
      <c r="P29" s="2"/>
      <c r="Q29" s="1"/>
      <c r="R29" s="1"/>
      <c r="S29" s="1"/>
      <c r="T29" s="19"/>
    </row>
    <row r="30" spans="1:20" x14ac:dyDescent="0.2">
      <c r="A30" s="120"/>
      <c r="B30" s="126"/>
      <c r="C30" s="132"/>
      <c r="D30" s="5" t="s">
        <v>13</v>
      </c>
      <c r="E30" s="30">
        <v>1034.08</v>
      </c>
      <c r="F30" s="26">
        <v>4.7699999999999996</v>
      </c>
      <c r="G30" s="26">
        <v>3</v>
      </c>
      <c r="H30" s="3">
        <v>4932.5600000000004</v>
      </c>
      <c r="I30" s="3">
        <v>3102.24</v>
      </c>
      <c r="J30" s="2">
        <f>(E30*F30)</f>
        <v>4932.5615999999991</v>
      </c>
      <c r="K30" s="2">
        <f t="shared" si="13"/>
        <v>3102.24</v>
      </c>
      <c r="L30" s="20">
        <f t="shared" si="8"/>
        <v>8034.8015999999989</v>
      </c>
      <c r="M30" s="1">
        <f t="shared" si="14"/>
        <v>1.5999999986888724E-3</v>
      </c>
      <c r="N30" s="1">
        <f t="shared" si="15"/>
        <v>0</v>
      </c>
      <c r="O30" s="2"/>
      <c r="P30" s="2"/>
      <c r="Q30" s="1"/>
      <c r="R30" s="1"/>
      <c r="S30" s="1"/>
      <c r="T30" s="19"/>
    </row>
    <row r="31" spans="1:20" ht="24" x14ac:dyDescent="0.2">
      <c r="A31" s="120"/>
      <c r="B31" s="126"/>
      <c r="C31" s="132"/>
      <c r="D31" s="34" t="s">
        <v>53</v>
      </c>
      <c r="E31" s="16">
        <f>SUM(E28,E29,E30)</f>
        <v>2945.86</v>
      </c>
      <c r="F31" s="16"/>
      <c r="G31" s="16"/>
      <c r="H31" s="44">
        <f>SUM(H28:H30)</f>
        <v>14051.75</v>
      </c>
      <c r="I31" s="44">
        <f>SUM(I28:I30)</f>
        <v>8837.58</v>
      </c>
      <c r="J31" s="16">
        <f t="shared" ref="J31:S31" si="16">SUM(J28,J29,J30)</f>
        <v>14051.752199999999</v>
      </c>
      <c r="K31" s="16">
        <f t="shared" si="16"/>
        <v>8837.58</v>
      </c>
      <c r="L31" s="16">
        <f t="shared" si="16"/>
        <v>22889.332199999997</v>
      </c>
      <c r="M31" s="16">
        <f t="shared" si="16"/>
        <v>2.1999999989930075E-3</v>
      </c>
      <c r="N31" s="16">
        <f t="shared" si="16"/>
        <v>0</v>
      </c>
      <c r="O31" s="16">
        <f t="shared" si="16"/>
        <v>0</v>
      </c>
      <c r="P31" s="16">
        <f t="shared" si="16"/>
        <v>0</v>
      </c>
      <c r="Q31" s="16">
        <f t="shared" si="16"/>
        <v>0</v>
      </c>
      <c r="R31" s="16">
        <f t="shared" si="16"/>
        <v>0</v>
      </c>
      <c r="S31" s="16">
        <f t="shared" si="16"/>
        <v>0</v>
      </c>
      <c r="T31" s="17"/>
    </row>
    <row r="32" spans="1:20" x14ac:dyDescent="0.2">
      <c r="A32" s="120"/>
      <c r="B32" s="126"/>
      <c r="C32" s="132"/>
      <c r="D32" s="5" t="s">
        <v>14</v>
      </c>
      <c r="E32" s="30">
        <v>904.56</v>
      </c>
      <c r="F32" s="26">
        <v>4.7699999999999996</v>
      </c>
      <c r="G32" s="26">
        <v>3</v>
      </c>
      <c r="H32" s="3">
        <v>4314.75</v>
      </c>
      <c r="I32" s="3">
        <v>2713.68</v>
      </c>
      <c r="J32" s="2">
        <f>(E32*F32)</f>
        <v>4314.7511999999997</v>
      </c>
      <c r="K32" s="2">
        <f>(E32*G32)</f>
        <v>2713.68</v>
      </c>
      <c r="L32" s="20">
        <f t="shared" si="8"/>
        <v>7028.4311999999991</v>
      </c>
      <c r="M32" s="1">
        <f>SUM(J32-H32)</f>
        <v>1.1999999996987754E-3</v>
      </c>
      <c r="N32" s="1">
        <f>SUM(K32-I32)</f>
        <v>0</v>
      </c>
      <c r="O32" s="2"/>
      <c r="P32" s="2"/>
      <c r="Q32" s="1"/>
      <c r="R32" s="1"/>
      <c r="S32" s="1"/>
      <c r="T32" s="19"/>
    </row>
    <row r="33" spans="1:20" x14ac:dyDescent="0.2">
      <c r="A33" s="120"/>
      <c r="B33" s="126"/>
      <c r="C33" s="132"/>
      <c r="D33" s="5" t="s">
        <v>15</v>
      </c>
      <c r="E33" s="30">
        <v>1152.1199999999999</v>
      </c>
      <c r="F33" s="26">
        <v>4.7699999999999996</v>
      </c>
      <c r="G33" s="26">
        <v>3</v>
      </c>
      <c r="H33" s="3">
        <v>5495.61</v>
      </c>
      <c r="I33" s="3">
        <v>3456.36</v>
      </c>
      <c r="J33" s="2">
        <f>(E33*F33)</f>
        <v>5495.6123999999991</v>
      </c>
      <c r="K33" s="2">
        <f t="shared" ref="K33:K34" si="17">(E33*G33)</f>
        <v>3456.3599999999997</v>
      </c>
      <c r="L33" s="20">
        <f t="shared" si="8"/>
        <v>8951.9723999999987</v>
      </c>
      <c r="M33" s="1">
        <f t="shared" ref="M33:M34" si="18">SUM(J33-H33)</f>
        <v>2.3999999993975507E-3</v>
      </c>
      <c r="N33" s="1">
        <f t="shared" ref="N33:N34" si="19">SUM(K33-I33)</f>
        <v>-4.5474735088646412E-13</v>
      </c>
      <c r="O33" s="2"/>
      <c r="P33" s="2"/>
      <c r="Q33" s="1"/>
      <c r="R33" s="1"/>
      <c r="S33" s="1"/>
      <c r="T33" s="19"/>
    </row>
    <row r="34" spans="1:20" x14ac:dyDescent="0.2">
      <c r="A34" s="120"/>
      <c r="B34" s="126"/>
      <c r="C34" s="132"/>
      <c r="D34" s="5" t="s">
        <v>16</v>
      </c>
      <c r="E34" s="31">
        <v>1070.08</v>
      </c>
      <c r="F34" s="26">
        <v>4.7699999999999996</v>
      </c>
      <c r="G34" s="26">
        <v>3</v>
      </c>
      <c r="H34" s="3">
        <v>5104.28</v>
      </c>
      <c r="I34" s="3">
        <v>3210.24</v>
      </c>
      <c r="J34" s="2">
        <f>(E34*F34)</f>
        <v>5104.2815999999993</v>
      </c>
      <c r="K34" s="2">
        <f t="shared" si="17"/>
        <v>3210.24</v>
      </c>
      <c r="L34" s="20">
        <f t="shared" si="8"/>
        <v>8314.5216</v>
      </c>
      <c r="M34" s="1">
        <f t="shared" si="18"/>
        <v>1.5999999995983671E-3</v>
      </c>
      <c r="N34" s="1">
        <f t="shared" si="19"/>
        <v>0</v>
      </c>
      <c r="O34" s="2"/>
      <c r="P34" s="2"/>
      <c r="Q34" s="1"/>
      <c r="R34" s="1"/>
      <c r="S34" s="1"/>
      <c r="T34" s="19"/>
    </row>
    <row r="35" spans="1:20" ht="24" x14ac:dyDescent="0.2">
      <c r="A35" s="120"/>
      <c r="B35" s="126"/>
      <c r="C35" s="132"/>
      <c r="D35" s="34" t="s">
        <v>54</v>
      </c>
      <c r="E35" s="16">
        <f>SUM(E32,E33,E34)</f>
        <v>3126.7599999999998</v>
      </c>
      <c r="F35" s="16"/>
      <c r="G35" s="16"/>
      <c r="H35" s="44">
        <f>SUM(H32:H34)</f>
        <v>14914.64</v>
      </c>
      <c r="I35" s="44">
        <f>SUM(I32:I34)</f>
        <v>9380.2799999999988</v>
      </c>
      <c r="J35" s="16">
        <f t="shared" ref="J35:S35" si="20">SUM(J32,J33,J34)</f>
        <v>14914.645199999999</v>
      </c>
      <c r="K35" s="16">
        <f t="shared" si="20"/>
        <v>9380.2799999999988</v>
      </c>
      <c r="L35" s="16">
        <f t="shared" si="20"/>
        <v>24294.925199999998</v>
      </c>
      <c r="M35" s="16">
        <f t="shared" si="20"/>
        <v>5.1999999986946932E-3</v>
      </c>
      <c r="N35" s="16">
        <f t="shared" si="20"/>
        <v>-4.5474735088646412E-13</v>
      </c>
      <c r="O35" s="16">
        <f t="shared" si="20"/>
        <v>0</v>
      </c>
      <c r="P35" s="16">
        <f t="shared" si="20"/>
        <v>0</v>
      </c>
      <c r="Q35" s="16">
        <f t="shared" si="20"/>
        <v>0</v>
      </c>
      <c r="R35" s="16">
        <f t="shared" si="20"/>
        <v>0</v>
      </c>
      <c r="S35" s="16">
        <f t="shared" si="20"/>
        <v>0</v>
      </c>
      <c r="T35" s="17"/>
    </row>
    <row r="36" spans="1:20" x14ac:dyDescent="0.2">
      <c r="A36" s="120"/>
      <c r="B36" s="126"/>
      <c r="C36" s="132"/>
      <c r="D36" s="5" t="s">
        <v>17</v>
      </c>
      <c r="E36" s="30">
        <v>925.28</v>
      </c>
      <c r="F36" s="26">
        <v>4.7699999999999996</v>
      </c>
      <c r="G36" s="26">
        <v>3</v>
      </c>
      <c r="H36" s="3">
        <v>4413.59</v>
      </c>
      <c r="I36" s="3">
        <v>2775.84</v>
      </c>
      <c r="J36" s="2">
        <f>(E36*F36)</f>
        <v>4413.5855999999994</v>
      </c>
      <c r="K36" s="2">
        <f>(E36*G36)</f>
        <v>2775.84</v>
      </c>
      <c r="L36" s="20">
        <f t="shared" si="8"/>
        <v>7189.4255999999996</v>
      </c>
      <c r="M36" s="1">
        <f>SUM(J36-H36)</f>
        <v>-4.400000000714499E-3</v>
      </c>
      <c r="N36" s="1">
        <f>SUM(K36-I36)</f>
        <v>0</v>
      </c>
      <c r="O36" s="2"/>
      <c r="P36" s="2"/>
      <c r="Q36" s="1"/>
      <c r="R36" s="1"/>
      <c r="S36" s="1"/>
      <c r="T36" s="19"/>
    </row>
    <row r="37" spans="1:20" x14ac:dyDescent="0.2">
      <c r="A37" s="120"/>
      <c r="B37" s="126"/>
      <c r="C37" s="132"/>
      <c r="D37" s="5" t="s">
        <v>18</v>
      </c>
      <c r="E37" s="30">
        <v>1019.36</v>
      </c>
      <c r="F37" s="26">
        <v>4.7699999999999996</v>
      </c>
      <c r="G37" s="26">
        <v>3</v>
      </c>
      <c r="H37" s="3">
        <v>4862.3500000000004</v>
      </c>
      <c r="I37" s="3">
        <v>3058.08</v>
      </c>
      <c r="J37" s="2">
        <f t="shared" ref="J37:J38" si="21">(E37*F37)</f>
        <v>4862.3471999999992</v>
      </c>
      <c r="K37" s="2">
        <f t="shared" ref="K37:K38" si="22">(E37*G37)</f>
        <v>3058.08</v>
      </c>
      <c r="L37" s="20">
        <f t="shared" si="8"/>
        <v>7920.4271999999992</v>
      </c>
      <c r="M37" s="1">
        <f t="shared" ref="M37:M38" si="23">SUM(J37-H37)</f>
        <v>-2.8000000011161319E-3</v>
      </c>
      <c r="N37" s="1">
        <f t="shared" ref="N37:N38" si="24">SUM(K37-I37)</f>
        <v>0</v>
      </c>
      <c r="O37" s="2"/>
      <c r="P37" s="2"/>
      <c r="Q37" s="1"/>
      <c r="R37" s="1"/>
      <c r="S37" s="1"/>
      <c r="T37" s="19"/>
    </row>
    <row r="38" spans="1:20" x14ac:dyDescent="0.2">
      <c r="A38" s="121"/>
      <c r="B38" s="127"/>
      <c r="C38" s="133"/>
      <c r="D38" s="5" t="s">
        <v>19</v>
      </c>
      <c r="E38" s="31">
        <v>813.14</v>
      </c>
      <c r="F38" s="26">
        <v>4.7699999999999996</v>
      </c>
      <c r="G38" s="26">
        <v>3</v>
      </c>
      <c r="H38" s="3">
        <v>3878.68</v>
      </c>
      <c r="I38" s="3">
        <v>2439.42</v>
      </c>
      <c r="J38" s="2">
        <f t="shared" si="21"/>
        <v>3878.6777999999995</v>
      </c>
      <c r="K38" s="2">
        <f t="shared" si="22"/>
        <v>2439.42</v>
      </c>
      <c r="L38" s="20">
        <f t="shared" si="8"/>
        <v>6318.0977999999996</v>
      </c>
      <c r="M38" s="1">
        <f t="shared" si="23"/>
        <v>-2.2000000003572495E-3</v>
      </c>
      <c r="N38" s="1">
        <f t="shared" si="24"/>
        <v>0</v>
      </c>
      <c r="O38" s="2"/>
      <c r="P38" s="2"/>
      <c r="Q38" s="1"/>
      <c r="R38" s="1"/>
      <c r="S38" s="1"/>
      <c r="T38" s="19"/>
    </row>
    <row r="39" spans="1:20" ht="24" x14ac:dyDescent="0.2">
      <c r="A39" s="15"/>
      <c r="B39" s="15"/>
      <c r="C39" s="15"/>
      <c r="D39" s="34" t="s">
        <v>55</v>
      </c>
      <c r="E39" s="16">
        <f>SUM(E36,E37,E38)</f>
        <v>2757.7799999999997</v>
      </c>
      <c r="F39" s="16"/>
      <c r="G39" s="16"/>
      <c r="H39" s="44">
        <f>SUM(H36:H38)</f>
        <v>13154.62</v>
      </c>
      <c r="I39" s="44">
        <f>SUM(I36:I38)</f>
        <v>8273.34</v>
      </c>
      <c r="J39" s="16">
        <f t="shared" ref="J39:S39" si="25">SUM(J36,J37,J38)</f>
        <v>13154.610599999998</v>
      </c>
      <c r="K39" s="16">
        <f t="shared" si="25"/>
        <v>8273.34</v>
      </c>
      <c r="L39" s="16">
        <f t="shared" si="25"/>
        <v>21427.950599999996</v>
      </c>
      <c r="M39" s="16">
        <f t="shared" si="25"/>
        <v>-9.4000000021878805E-3</v>
      </c>
      <c r="N39" s="16">
        <f t="shared" si="25"/>
        <v>0</v>
      </c>
      <c r="O39" s="16">
        <f t="shared" si="25"/>
        <v>0</v>
      </c>
      <c r="P39" s="16">
        <f t="shared" si="25"/>
        <v>0</v>
      </c>
      <c r="Q39" s="16">
        <f t="shared" si="25"/>
        <v>0</v>
      </c>
      <c r="R39" s="16">
        <f t="shared" si="25"/>
        <v>0</v>
      </c>
      <c r="S39" s="16">
        <f t="shared" si="25"/>
        <v>0</v>
      </c>
      <c r="T39" s="17"/>
    </row>
    <row r="40" spans="1:20" s="43" customFormat="1" x14ac:dyDescent="0.2">
      <c r="A40" s="38"/>
      <c r="B40" s="38"/>
      <c r="C40" s="39"/>
      <c r="D40" s="40" t="s">
        <v>56</v>
      </c>
      <c r="E40" s="41">
        <f>SUM(E27+E31+E35+E39)</f>
        <v>11168</v>
      </c>
      <c r="F40" s="41">
        <f>SUM(F27+F31+F35+F39)</f>
        <v>0</v>
      </c>
      <c r="G40" s="41">
        <f>SUM(G27+G31+G35+G39)</f>
        <v>0</v>
      </c>
      <c r="H40" s="45">
        <f>SUM(H27,H31,H35,H39)</f>
        <v>53271.37</v>
      </c>
      <c r="I40" s="45">
        <f>SUM(I39,I35,I31,I27)</f>
        <v>33504</v>
      </c>
      <c r="J40" s="41">
        <f t="shared" ref="J40:S40" si="26">SUM(J27+J31+J35+J39)</f>
        <v>53271.360000000001</v>
      </c>
      <c r="K40" s="41">
        <f t="shared" si="26"/>
        <v>33504</v>
      </c>
      <c r="L40" s="41">
        <f t="shared" si="26"/>
        <v>86775.359999999986</v>
      </c>
      <c r="M40" s="41">
        <f t="shared" si="26"/>
        <v>-1.0000000005675247E-2</v>
      </c>
      <c r="N40" s="41">
        <f t="shared" si="26"/>
        <v>-9.0949470177292824E-13</v>
      </c>
      <c r="O40" s="41">
        <f t="shared" si="26"/>
        <v>0</v>
      </c>
      <c r="P40" s="41">
        <f t="shared" si="26"/>
        <v>0</v>
      </c>
      <c r="Q40" s="41">
        <f t="shared" si="26"/>
        <v>0</v>
      </c>
      <c r="R40" s="41">
        <f t="shared" si="26"/>
        <v>0</v>
      </c>
      <c r="S40" s="41">
        <f t="shared" si="26"/>
        <v>0</v>
      </c>
      <c r="T40" s="42"/>
    </row>
    <row r="41" spans="1:20" ht="12.75" customHeight="1" x14ac:dyDescent="0.2">
      <c r="A41" s="119">
        <v>3</v>
      </c>
      <c r="B41" s="125" t="s">
        <v>32</v>
      </c>
      <c r="C41" s="131" t="s">
        <v>23</v>
      </c>
      <c r="D41" s="5" t="s">
        <v>8</v>
      </c>
      <c r="E41" s="30">
        <v>91.54</v>
      </c>
      <c r="F41" s="26">
        <v>4.7699999999999996</v>
      </c>
      <c r="G41" s="26">
        <v>3</v>
      </c>
      <c r="H41" s="3">
        <v>436.65</v>
      </c>
      <c r="I41" s="3">
        <v>274.62</v>
      </c>
      <c r="J41" s="2">
        <f>(E41*F41)</f>
        <v>436.64580000000001</v>
      </c>
      <c r="K41" s="2">
        <f>(E41*G41)</f>
        <v>274.62</v>
      </c>
      <c r="L41" s="20">
        <f>SUM(J41,K41)</f>
        <v>711.26580000000001</v>
      </c>
      <c r="M41" s="1">
        <f>SUM(J41-H41)</f>
        <v>-4.1999999999688953E-3</v>
      </c>
      <c r="N41" s="1">
        <f>SUM(K41-I41)</f>
        <v>0</v>
      </c>
      <c r="O41" s="2"/>
      <c r="P41" s="2"/>
      <c r="Q41" s="1"/>
      <c r="R41" s="1"/>
      <c r="S41" s="1"/>
      <c r="T41" s="19"/>
    </row>
    <row r="42" spans="1:20" x14ac:dyDescent="0.2">
      <c r="A42" s="120"/>
      <c r="B42" s="126"/>
      <c r="C42" s="132"/>
      <c r="D42" s="5" t="s">
        <v>9</v>
      </c>
      <c r="E42" s="31">
        <v>84.52</v>
      </c>
      <c r="F42" s="26">
        <v>4.7699999999999996</v>
      </c>
      <c r="G42" s="26">
        <v>3</v>
      </c>
      <c r="H42" s="3">
        <v>403.16</v>
      </c>
      <c r="I42" s="3">
        <v>253.56</v>
      </c>
      <c r="J42" s="2">
        <f>(E42*F42)</f>
        <v>403.16039999999992</v>
      </c>
      <c r="K42" s="2">
        <f t="shared" ref="K42:K43" si="27">(E42*G42)</f>
        <v>253.56</v>
      </c>
      <c r="L42" s="20">
        <f>SUM(J42,K42)</f>
        <v>656.72039999999993</v>
      </c>
      <c r="M42" s="1">
        <f t="shared" ref="M42:M43" si="28">SUM(J42-H42)</f>
        <v>3.9999999989959178E-4</v>
      </c>
      <c r="N42" s="1">
        <f t="shared" ref="N42:N43" si="29">SUM(K42-I42)</f>
        <v>0</v>
      </c>
      <c r="O42" s="2"/>
      <c r="P42" s="2"/>
      <c r="Q42" s="1"/>
      <c r="R42" s="1"/>
      <c r="S42" s="1"/>
      <c r="T42" s="19"/>
    </row>
    <row r="43" spans="1:20" x14ac:dyDescent="0.2">
      <c r="A43" s="120"/>
      <c r="B43" s="126"/>
      <c r="C43" s="132"/>
      <c r="D43" s="5" t="s">
        <v>10</v>
      </c>
      <c r="E43" s="31">
        <v>126.1</v>
      </c>
      <c r="F43" s="26">
        <v>4.7699999999999996</v>
      </c>
      <c r="G43" s="26">
        <v>3</v>
      </c>
      <c r="H43" s="3">
        <v>601.5</v>
      </c>
      <c r="I43" s="3">
        <v>378.3</v>
      </c>
      <c r="J43" s="2">
        <f>(E43*F43)</f>
        <v>601.49699999999996</v>
      </c>
      <c r="K43" s="2">
        <f t="shared" si="27"/>
        <v>378.29999999999995</v>
      </c>
      <c r="L43" s="20">
        <f>SUM(J43,K43)</f>
        <v>979.79699999999991</v>
      </c>
      <c r="M43" s="1">
        <f t="shared" si="28"/>
        <v>-3.0000000000427463E-3</v>
      </c>
      <c r="N43" s="1">
        <f t="shared" si="29"/>
        <v>-5.6843418860808015E-14</v>
      </c>
      <c r="O43" s="2"/>
      <c r="P43" s="2"/>
      <c r="Q43" s="1"/>
      <c r="R43" s="1"/>
      <c r="S43" s="1"/>
      <c r="T43" s="19"/>
    </row>
    <row r="44" spans="1:20" ht="24" x14ac:dyDescent="0.2">
      <c r="A44" s="120"/>
      <c r="B44" s="126"/>
      <c r="C44" s="132"/>
      <c r="D44" s="34" t="s">
        <v>52</v>
      </c>
      <c r="E44" s="16">
        <f>SUM(E41,E42,E43)</f>
        <v>302.15999999999997</v>
      </c>
      <c r="F44" s="16"/>
      <c r="G44" s="16"/>
      <c r="H44" s="44">
        <f>SUM(H41:H43)</f>
        <v>1441.31</v>
      </c>
      <c r="I44" s="44">
        <f>SUM(I41:I43)</f>
        <v>906.48</v>
      </c>
      <c r="J44" s="16">
        <f t="shared" ref="J44:S44" si="30">SUM(J41,J42,J43)</f>
        <v>1441.3031999999998</v>
      </c>
      <c r="K44" s="16">
        <f t="shared" si="30"/>
        <v>906.48</v>
      </c>
      <c r="L44" s="16">
        <f t="shared" si="30"/>
        <v>2347.7831999999999</v>
      </c>
      <c r="M44" s="16">
        <f t="shared" si="30"/>
        <v>-6.8000000001120497E-3</v>
      </c>
      <c r="N44" s="16">
        <f t="shared" si="30"/>
        <v>-5.6843418860808015E-14</v>
      </c>
      <c r="O44" s="16">
        <f t="shared" si="30"/>
        <v>0</v>
      </c>
      <c r="P44" s="16">
        <f t="shared" si="30"/>
        <v>0</v>
      </c>
      <c r="Q44" s="16">
        <f t="shared" si="30"/>
        <v>0</v>
      </c>
      <c r="R44" s="16">
        <f t="shared" si="30"/>
        <v>0</v>
      </c>
      <c r="S44" s="16">
        <f t="shared" si="30"/>
        <v>0</v>
      </c>
      <c r="T44" s="17"/>
    </row>
    <row r="45" spans="1:20" x14ac:dyDescent="0.2">
      <c r="A45" s="120"/>
      <c r="B45" s="126"/>
      <c r="C45" s="132"/>
      <c r="D45" s="5" t="s">
        <v>11</v>
      </c>
      <c r="E45" s="30">
        <v>75.52</v>
      </c>
      <c r="F45" s="26">
        <v>4.7699999999999996</v>
      </c>
      <c r="G45" s="26">
        <v>3</v>
      </c>
      <c r="H45" s="3">
        <v>360.23</v>
      </c>
      <c r="I45" s="3">
        <v>226.56</v>
      </c>
      <c r="J45" s="2">
        <f>(E45*F45)</f>
        <v>360.23039999999997</v>
      </c>
      <c r="K45" s="2">
        <f>(E45*G45)</f>
        <v>226.56</v>
      </c>
      <c r="L45" s="20">
        <f>SUM(J45,K45)</f>
        <v>586.79039999999998</v>
      </c>
      <c r="M45" s="1">
        <f>SUM(J45-H45)</f>
        <v>3.999999999564352E-4</v>
      </c>
      <c r="N45" s="1">
        <f>SUM(K45-I45)</f>
        <v>0</v>
      </c>
      <c r="O45" s="2"/>
      <c r="P45" s="2"/>
      <c r="Q45" s="1"/>
      <c r="R45" s="1"/>
      <c r="S45" s="1"/>
      <c r="T45" s="19"/>
    </row>
    <row r="46" spans="1:20" x14ac:dyDescent="0.2">
      <c r="A46" s="120"/>
      <c r="B46" s="126"/>
      <c r="C46" s="132"/>
      <c r="D46" s="5" t="s">
        <v>12</v>
      </c>
      <c r="E46" s="30">
        <v>73.540000000000006</v>
      </c>
      <c r="F46" s="26">
        <v>4.7699999999999996</v>
      </c>
      <c r="G46" s="26">
        <v>3</v>
      </c>
      <c r="H46" s="3">
        <v>350.79</v>
      </c>
      <c r="I46" s="3">
        <v>220.62</v>
      </c>
      <c r="J46" s="2">
        <f>(E46*F46)</f>
        <v>350.78579999999999</v>
      </c>
      <c r="K46" s="2">
        <f t="shared" ref="K46:K47" si="31">(E46*G46)</f>
        <v>220.62</v>
      </c>
      <c r="L46" s="20">
        <f>SUM(J46,K46)</f>
        <v>571.4058</v>
      </c>
      <c r="M46" s="1">
        <f t="shared" ref="M46:M47" si="32">SUM(J46-H46)</f>
        <v>-4.2000000000257387E-3</v>
      </c>
      <c r="N46" s="1">
        <f t="shared" ref="N46:N47" si="33">SUM(K46-I46)</f>
        <v>0</v>
      </c>
      <c r="O46" s="2"/>
      <c r="P46" s="2"/>
      <c r="Q46" s="1"/>
      <c r="R46" s="1"/>
      <c r="S46" s="1"/>
      <c r="T46" s="19"/>
    </row>
    <row r="47" spans="1:20" x14ac:dyDescent="0.2">
      <c r="A47" s="120"/>
      <c r="B47" s="126"/>
      <c r="C47" s="132"/>
      <c r="D47" s="5" t="s">
        <v>13</v>
      </c>
      <c r="E47" s="30">
        <v>127.72</v>
      </c>
      <c r="F47" s="26">
        <v>4.7699999999999996</v>
      </c>
      <c r="G47" s="26">
        <v>3</v>
      </c>
      <c r="H47" s="3">
        <v>609.22</v>
      </c>
      <c r="I47" s="3">
        <v>383.16</v>
      </c>
      <c r="J47" s="2">
        <f>(E47*F47)</f>
        <v>609.22439999999995</v>
      </c>
      <c r="K47" s="2">
        <f t="shared" si="31"/>
        <v>383.15999999999997</v>
      </c>
      <c r="L47" s="20">
        <f>SUM(J47,K47)</f>
        <v>992.38439999999991</v>
      </c>
      <c r="M47" s="1">
        <f t="shared" si="32"/>
        <v>4.3999999999186912E-3</v>
      </c>
      <c r="N47" s="1">
        <f t="shared" si="33"/>
        <v>-5.6843418860808015E-14</v>
      </c>
      <c r="O47" s="2"/>
      <c r="P47" s="2"/>
      <c r="Q47" s="1"/>
      <c r="R47" s="1"/>
      <c r="S47" s="1"/>
      <c r="T47" s="19"/>
    </row>
    <row r="48" spans="1:20" ht="24" x14ac:dyDescent="0.2">
      <c r="A48" s="120"/>
      <c r="B48" s="126"/>
      <c r="C48" s="132"/>
      <c r="D48" s="34" t="s">
        <v>53</v>
      </c>
      <c r="E48" s="16">
        <f>SUM(E45,E46,E47)</f>
        <v>276.77999999999997</v>
      </c>
      <c r="F48" s="16"/>
      <c r="G48" s="16"/>
      <c r="H48" s="44">
        <f>SUM(H45:H47)</f>
        <v>1320.24</v>
      </c>
      <c r="I48" s="44">
        <f>SUM(I45:I47)</f>
        <v>830.34</v>
      </c>
      <c r="J48" s="16">
        <f t="shared" ref="J48:S48" si="34">SUM(J45,J46,J47)</f>
        <v>1320.2406000000001</v>
      </c>
      <c r="K48" s="16">
        <f t="shared" si="34"/>
        <v>830.33999999999992</v>
      </c>
      <c r="L48" s="16">
        <f t="shared" si="34"/>
        <v>2150.5805999999998</v>
      </c>
      <c r="M48" s="16">
        <f t="shared" si="34"/>
        <v>5.9999999984938768E-4</v>
      </c>
      <c r="N48" s="16">
        <f t="shared" si="34"/>
        <v>-5.6843418860808015E-14</v>
      </c>
      <c r="O48" s="16">
        <f t="shared" si="34"/>
        <v>0</v>
      </c>
      <c r="P48" s="16">
        <f t="shared" si="34"/>
        <v>0</v>
      </c>
      <c r="Q48" s="16">
        <f t="shared" si="34"/>
        <v>0</v>
      </c>
      <c r="R48" s="16">
        <f t="shared" si="34"/>
        <v>0</v>
      </c>
      <c r="S48" s="16">
        <f t="shared" si="34"/>
        <v>0</v>
      </c>
      <c r="T48" s="17"/>
    </row>
    <row r="49" spans="1:20" x14ac:dyDescent="0.2">
      <c r="A49" s="120"/>
      <c r="B49" s="126"/>
      <c r="C49" s="132"/>
      <c r="D49" s="5" t="s">
        <v>14</v>
      </c>
      <c r="E49" s="30">
        <v>105.08</v>
      </c>
      <c r="F49" s="26">
        <v>4.7699999999999996</v>
      </c>
      <c r="G49" s="26">
        <v>3</v>
      </c>
      <c r="H49" s="3">
        <v>501.23</v>
      </c>
      <c r="I49" s="3">
        <v>315.24</v>
      </c>
      <c r="J49" s="2">
        <f>(E49*F49)</f>
        <v>501.23159999999996</v>
      </c>
      <c r="K49" s="2">
        <f>(E49*G49)</f>
        <v>315.24</v>
      </c>
      <c r="L49" s="20">
        <f>SUM(J49,K49)</f>
        <v>816.47159999999997</v>
      </c>
      <c r="M49" s="1">
        <f>SUM(J49-H49)</f>
        <v>1.5999999999394277E-3</v>
      </c>
      <c r="N49" s="1">
        <f>SUM(K49-I49)</f>
        <v>0</v>
      </c>
      <c r="O49" s="2"/>
      <c r="P49" s="2"/>
      <c r="Q49" s="1"/>
      <c r="R49" s="1"/>
      <c r="S49" s="1"/>
      <c r="T49" s="19"/>
    </row>
    <row r="50" spans="1:20" x14ac:dyDescent="0.2">
      <c r="A50" s="120"/>
      <c r="B50" s="126"/>
      <c r="C50" s="132"/>
      <c r="D50" s="5" t="s">
        <v>15</v>
      </c>
      <c r="E50" s="30">
        <v>127.44</v>
      </c>
      <c r="F50" s="26">
        <v>4.7699999999999996</v>
      </c>
      <c r="G50" s="26">
        <v>3</v>
      </c>
      <c r="H50" s="3">
        <v>607.89</v>
      </c>
      <c r="I50" s="3">
        <v>382.32</v>
      </c>
      <c r="J50" s="2">
        <f>(E50*F50)</f>
        <v>607.88879999999995</v>
      </c>
      <c r="K50" s="2">
        <f t="shared" ref="K50:K51" si="35">(E50*G50)</f>
        <v>382.32</v>
      </c>
      <c r="L50" s="20">
        <f>SUM(J50,K50)</f>
        <v>990.20879999999988</v>
      </c>
      <c r="M50" s="1">
        <f t="shared" ref="M50:M51" si="36">SUM(J50-H50)</f>
        <v>-1.2000000000398359E-3</v>
      </c>
      <c r="N50" s="1">
        <f t="shared" ref="N50:N51" si="37">SUM(K50-I50)</f>
        <v>0</v>
      </c>
      <c r="O50" s="2"/>
      <c r="P50" s="2"/>
      <c r="Q50" s="1"/>
      <c r="R50" s="1"/>
      <c r="S50" s="1"/>
      <c r="T50" s="19"/>
    </row>
    <row r="51" spans="1:20" x14ac:dyDescent="0.2">
      <c r="A51" s="120"/>
      <c r="B51" s="126"/>
      <c r="C51" s="132"/>
      <c r="D51" s="5" t="s">
        <v>16</v>
      </c>
      <c r="E51" s="31">
        <v>117.44</v>
      </c>
      <c r="F51" s="26">
        <v>4.7699999999999996</v>
      </c>
      <c r="G51" s="26">
        <v>3</v>
      </c>
      <c r="H51" s="3">
        <v>560.19000000000005</v>
      </c>
      <c r="I51" s="3">
        <v>352.32</v>
      </c>
      <c r="J51" s="2">
        <f>(E51*F51)</f>
        <v>560.1887999999999</v>
      </c>
      <c r="K51" s="2">
        <f t="shared" si="35"/>
        <v>352.32</v>
      </c>
      <c r="L51" s="20">
        <f>SUM(J51,K51)</f>
        <v>912.50879999999984</v>
      </c>
      <c r="M51" s="1">
        <f t="shared" si="36"/>
        <v>-1.2000000001535227E-3</v>
      </c>
      <c r="N51" s="1">
        <f t="shared" si="37"/>
        <v>0</v>
      </c>
      <c r="O51" s="2"/>
      <c r="P51" s="2"/>
      <c r="Q51" s="1"/>
      <c r="R51" s="1"/>
      <c r="S51" s="1"/>
      <c r="T51" s="19"/>
    </row>
    <row r="52" spans="1:20" ht="24" x14ac:dyDescent="0.2">
      <c r="A52" s="120"/>
      <c r="B52" s="126"/>
      <c r="C52" s="132"/>
      <c r="D52" s="34" t="s">
        <v>54</v>
      </c>
      <c r="E52" s="16">
        <f>SUM(E49,E50,E51)</f>
        <v>349.96</v>
      </c>
      <c r="F52" s="16"/>
      <c r="G52" s="16"/>
      <c r="H52" s="44">
        <f>SUM(H49:H51)</f>
        <v>1669.31</v>
      </c>
      <c r="I52" s="44">
        <f>SUM(I49:I51)</f>
        <v>1049.8799999999999</v>
      </c>
      <c r="J52" s="16">
        <f t="shared" ref="J52:S52" si="38">SUM(J49,J50,J51)</f>
        <v>1669.3091999999997</v>
      </c>
      <c r="K52" s="16">
        <f t="shared" si="38"/>
        <v>1049.8799999999999</v>
      </c>
      <c r="L52" s="16">
        <f t="shared" si="38"/>
        <v>2719.1891999999998</v>
      </c>
      <c r="M52" s="16">
        <f t="shared" si="38"/>
        <v>-8.0000000025393092E-4</v>
      </c>
      <c r="N52" s="16">
        <f t="shared" si="38"/>
        <v>0</v>
      </c>
      <c r="O52" s="16">
        <f t="shared" si="38"/>
        <v>0</v>
      </c>
      <c r="P52" s="16">
        <f t="shared" si="38"/>
        <v>0</v>
      </c>
      <c r="Q52" s="16">
        <f t="shared" si="38"/>
        <v>0</v>
      </c>
      <c r="R52" s="16">
        <f t="shared" si="38"/>
        <v>0</v>
      </c>
      <c r="S52" s="16">
        <f t="shared" si="38"/>
        <v>0</v>
      </c>
      <c r="T52" s="17"/>
    </row>
    <row r="53" spans="1:20" x14ac:dyDescent="0.2">
      <c r="A53" s="120"/>
      <c r="B53" s="126"/>
      <c r="C53" s="132"/>
      <c r="D53" s="5" t="s">
        <v>17</v>
      </c>
      <c r="E53" s="30">
        <v>107.28</v>
      </c>
      <c r="F53" s="26">
        <v>4.7699999999999996</v>
      </c>
      <c r="G53" s="26">
        <v>3</v>
      </c>
      <c r="H53" s="3">
        <v>511.73</v>
      </c>
      <c r="I53" s="3">
        <v>321.83999999999997</v>
      </c>
      <c r="J53" s="2">
        <f>(E53*F53)</f>
        <v>511.72559999999999</v>
      </c>
      <c r="K53" s="2">
        <f>(E53*G53)</f>
        <v>321.84000000000003</v>
      </c>
      <c r="L53" s="20">
        <f t="shared" ref="L53:L60" si="39">SUM(J53,K53)</f>
        <v>833.56560000000002</v>
      </c>
      <c r="M53" s="1">
        <f>SUM(J53-H53)</f>
        <v>-4.400000000032378E-3</v>
      </c>
      <c r="N53" s="1">
        <f>SUM(K53-I53)</f>
        <v>5.6843418860808015E-14</v>
      </c>
      <c r="O53" s="2"/>
      <c r="P53" s="2"/>
      <c r="Q53" s="1"/>
      <c r="R53" s="1"/>
      <c r="S53" s="1"/>
      <c r="T53" s="19"/>
    </row>
    <row r="54" spans="1:20" x14ac:dyDescent="0.2">
      <c r="A54" s="120"/>
      <c r="B54" s="126"/>
      <c r="C54" s="132"/>
      <c r="D54" s="5" t="s">
        <v>18</v>
      </c>
      <c r="E54" s="30">
        <v>151</v>
      </c>
      <c r="F54" s="26">
        <v>4.7699999999999996</v>
      </c>
      <c r="G54" s="26">
        <v>3</v>
      </c>
      <c r="H54" s="3">
        <v>720.27</v>
      </c>
      <c r="I54" s="3">
        <v>453</v>
      </c>
      <c r="J54" s="2">
        <f>(E54*F54)</f>
        <v>720.27</v>
      </c>
      <c r="K54" s="2">
        <f t="shared" ref="K54:K55" si="40">(E54*G54)</f>
        <v>453</v>
      </c>
      <c r="L54" s="20">
        <f t="shared" si="39"/>
        <v>1173.27</v>
      </c>
      <c r="M54" s="1">
        <f t="shared" ref="M54:M55" si="41">SUM(J54-H54)</f>
        <v>0</v>
      </c>
      <c r="N54" s="1">
        <f t="shared" ref="N54:N55" si="42">SUM(K54-I54)</f>
        <v>0</v>
      </c>
      <c r="O54" s="2"/>
      <c r="P54" s="2"/>
      <c r="Q54" s="1"/>
      <c r="R54" s="1"/>
      <c r="S54" s="1"/>
      <c r="T54" s="19"/>
    </row>
    <row r="55" spans="1:20" x14ac:dyDescent="0.2">
      <c r="A55" s="121"/>
      <c r="B55" s="127"/>
      <c r="C55" s="133"/>
      <c r="D55" s="5" t="s">
        <v>19</v>
      </c>
      <c r="E55" s="31">
        <v>130.80000000000001</v>
      </c>
      <c r="F55" s="26">
        <v>4.7699999999999996</v>
      </c>
      <c r="G55" s="26">
        <v>3</v>
      </c>
      <c r="H55" s="3">
        <v>623.91999999999996</v>
      </c>
      <c r="I55" s="3">
        <v>392.4</v>
      </c>
      <c r="J55" s="2">
        <f>(E55*F55)</f>
        <v>623.91600000000005</v>
      </c>
      <c r="K55" s="2">
        <f t="shared" si="40"/>
        <v>392.40000000000003</v>
      </c>
      <c r="L55" s="20">
        <f t="shared" si="39"/>
        <v>1016.316</v>
      </c>
      <c r="M55" s="1">
        <f t="shared" si="41"/>
        <v>-3.9999999999054126E-3</v>
      </c>
      <c r="N55" s="1">
        <f t="shared" si="42"/>
        <v>5.6843418860808015E-14</v>
      </c>
      <c r="O55" s="2"/>
      <c r="P55" s="2"/>
      <c r="Q55" s="1"/>
      <c r="R55" s="1"/>
      <c r="S55" s="1"/>
      <c r="T55" s="19"/>
    </row>
    <row r="56" spans="1:20" ht="24" x14ac:dyDescent="0.2">
      <c r="A56" s="14"/>
      <c r="B56" s="14"/>
      <c r="C56" s="14"/>
      <c r="D56" s="34" t="s">
        <v>55</v>
      </c>
      <c r="E56" s="16">
        <f>SUM(E53,E54,E55)</f>
        <v>389.08</v>
      </c>
      <c r="F56" s="16"/>
      <c r="G56" s="16"/>
      <c r="H56" s="44">
        <f>SUM(H53:H55)</f>
        <v>1855.92</v>
      </c>
      <c r="I56" s="44">
        <f>SUM(I53:I55)</f>
        <v>1167.2399999999998</v>
      </c>
      <c r="J56" s="16">
        <f t="shared" ref="J56:S56" si="43">SUM(J53,J54,J55)</f>
        <v>1855.9115999999999</v>
      </c>
      <c r="K56" s="16">
        <f t="shared" si="43"/>
        <v>1167.24</v>
      </c>
      <c r="L56" s="16">
        <f t="shared" si="43"/>
        <v>3023.1516000000001</v>
      </c>
      <c r="M56" s="16">
        <f t="shared" si="43"/>
        <v>-8.3999999999377906E-3</v>
      </c>
      <c r="N56" s="16">
        <f t="shared" si="43"/>
        <v>1.1368683772161603E-13</v>
      </c>
      <c r="O56" s="16">
        <f t="shared" si="43"/>
        <v>0</v>
      </c>
      <c r="P56" s="16">
        <f t="shared" si="43"/>
        <v>0</v>
      </c>
      <c r="Q56" s="16">
        <f t="shared" si="43"/>
        <v>0</v>
      </c>
      <c r="R56" s="16">
        <f t="shared" si="43"/>
        <v>0</v>
      </c>
      <c r="S56" s="16">
        <f t="shared" si="43"/>
        <v>0</v>
      </c>
      <c r="T56" s="17"/>
    </row>
    <row r="57" spans="1:20" s="43" customFormat="1" x14ac:dyDescent="0.2">
      <c r="A57" s="38"/>
      <c r="B57" s="38"/>
      <c r="C57" s="39"/>
      <c r="D57" s="40" t="s">
        <v>56</v>
      </c>
      <c r="E57" s="41">
        <f>SUM(E44+E48+E52+E56)</f>
        <v>1317.9799999999998</v>
      </c>
      <c r="F57" s="41">
        <f>SUM(F44+F48+F52+F56)</f>
        <v>0</v>
      </c>
      <c r="G57" s="41">
        <f>SUM(G44+G48+G52+G56)</f>
        <v>0</v>
      </c>
      <c r="H57" s="45">
        <f>SUM(H44,H48,H52,H56)</f>
        <v>6286.7800000000007</v>
      </c>
      <c r="I57" s="45">
        <f>SUM(I56,I52,I48,I44)</f>
        <v>3953.94</v>
      </c>
      <c r="J57" s="41">
        <f t="shared" ref="J57:S57" si="44">SUM(J44+J48+J52+J56)</f>
        <v>6286.7645999999986</v>
      </c>
      <c r="K57" s="41">
        <f t="shared" si="44"/>
        <v>3953.9399999999996</v>
      </c>
      <c r="L57" s="41">
        <f t="shared" si="44"/>
        <v>10240.704599999999</v>
      </c>
      <c r="M57" s="41">
        <f t="shared" si="44"/>
        <v>-1.5400000000454384E-2</v>
      </c>
      <c r="N57" s="41">
        <f t="shared" si="44"/>
        <v>0</v>
      </c>
      <c r="O57" s="41">
        <f t="shared" si="44"/>
        <v>0</v>
      </c>
      <c r="P57" s="41">
        <f t="shared" si="44"/>
        <v>0</v>
      </c>
      <c r="Q57" s="41">
        <f t="shared" si="44"/>
        <v>0</v>
      </c>
      <c r="R57" s="41">
        <f t="shared" si="44"/>
        <v>0</v>
      </c>
      <c r="S57" s="41">
        <f t="shared" si="44"/>
        <v>0</v>
      </c>
      <c r="T57" s="42"/>
    </row>
    <row r="58" spans="1:20" ht="12.75" customHeight="1" x14ac:dyDescent="0.2">
      <c r="A58" s="110">
        <v>4</v>
      </c>
      <c r="B58" s="125" t="s">
        <v>32</v>
      </c>
      <c r="C58" s="128" t="s">
        <v>24</v>
      </c>
      <c r="D58" s="5" t="s">
        <v>8</v>
      </c>
      <c r="E58" s="30">
        <v>580.29999999999995</v>
      </c>
      <c r="F58" s="26">
        <v>4.7699999999999996</v>
      </c>
      <c r="G58" s="26">
        <v>3</v>
      </c>
      <c r="H58" s="3">
        <v>2768.03</v>
      </c>
      <c r="I58" s="3">
        <v>1740.9</v>
      </c>
      <c r="J58" s="2">
        <f>(E58*F58)</f>
        <v>2768.0309999999995</v>
      </c>
      <c r="K58" s="2">
        <f>(E58*G58)</f>
        <v>1740.8999999999999</v>
      </c>
      <c r="L58" s="20">
        <f t="shared" si="39"/>
        <v>4508.9309999999996</v>
      </c>
      <c r="M58" s="1">
        <f>SUM(J58-H58)</f>
        <v>9.9999999929423211E-4</v>
      </c>
      <c r="N58" s="1">
        <f>SUM(K58-I58)</f>
        <v>-2.2737367544323206E-13</v>
      </c>
      <c r="O58" s="2"/>
      <c r="P58" s="2"/>
      <c r="Q58" s="1"/>
      <c r="R58" s="1"/>
      <c r="S58" s="1"/>
      <c r="T58" s="19"/>
    </row>
    <row r="59" spans="1:20" ht="12.75" customHeight="1" x14ac:dyDescent="0.2">
      <c r="A59" s="111"/>
      <c r="B59" s="126"/>
      <c r="C59" s="129"/>
      <c r="D59" s="5" t="s">
        <v>9</v>
      </c>
      <c r="E59" s="31">
        <v>587.74</v>
      </c>
      <c r="F59" s="26">
        <v>4.7699999999999996</v>
      </c>
      <c r="G59" s="26">
        <v>3</v>
      </c>
      <c r="H59" s="3">
        <v>2803.52</v>
      </c>
      <c r="I59" s="3">
        <v>1763.22</v>
      </c>
      <c r="J59" s="2">
        <f>(E59*F59)</f>
        <v>2803.5197999999996</v>
      </c>
      <c r="K59" s="2">
        <f t="shared" ref="K59:K60" si="45">(E59*G59)</f>
        <v>1763.22</v>
      </c>
      <c r="L59" s="20">
        <f t="shared" si="39"/>
        <v>4566.7397999999994</v>
      </c>
      <c r="M59" s="1">
        <f t="shared" ref="M59:M60" si="46">SUM(J59-H59)</f>
        <v>-2.0000000040454324E-4</v>
      </c>
      <c r="N59" s="1">
        <f t="shared" ref="N59:N60" si="47">SUM(K59-I59)</f>
        <v>0</v>
      </c>
      <c r="O59" s="2"/>
      <c r="P59" s="2"/>
      <c r="Q59" s="1"/>
      <c r="R59" s="1"/>
      <c r="S59" s="1"/>
      <c r="T59" s="19"/>
    </row>
    <row r="60" spans="1:20" ht="12.75" customHeight="1" x14ac:dyDescent="0.2">
      <c r="A60" s="111"/>
      <c r="B60" s="126"/>
      <c r="C60" s="129"/>
      <c r="D60" s="5" t="s">
        <v>10</v>
      </c>
      <c r="E60" s="31">
        <v>639.74</v>
      </c>
      <c r="F60" s="26">
        <v>4.7699999999999996</v>
      </c>
      <c r="G60" s="26">
        <v>3</v>
      </c>
      <c r="H60" s="3">
        <v>3051.56</v>
      </c>
      <c r="I60" s="3">
        <v>1919.22</v>
      </c>
      <c r="J60" s="2">
        <f>(E60*F60)</f>
        <v>3051.5598</v>
      </c>
      <c r="K60" s="2">
        <f t="shared" si="45"/>
        <v>1919.22</v>
      </c>
      <c r="L60" s="20">
        <f t="shared" si="39"/>
        <v>4970.7798000000003</v>
      </c>
      <c r="M60" s="1">
        <f t="shared" si="46"/>
        <v>-1.9999999994979589E-4</v>
      </c>
      <c r="N60" s="1">
        <f t="shared" si="47"/>
        <v>0</v>
      </c>
      <c r="O60" s="2"/>
      <c r="P60" s="2"/>
      <c r="Q60" s="1"/>
      <c r="R60" s="1"/>
      <c r="S60" s="1"/>
      <c r="T60" s="19"/>
    </row>
    <row r="61" spans="1:20" ht="24" x14ac:dyDescent="0.2">
      <c r="A61" s="111"/>
      <c r="B61" s="126"/>
      <c r="C61" s="129"/>
      <c r="D61" s="34" t="s">
        <v>52</v>
      </c>
      <c r="E61" s="16">
        <f>SUM(E58,E59,E60)</f>
        <v>1807.78</v>
      </c>
      <c r="F61" s="16"/>
      <c r="G61" s="16"/>
      <c r="H61" s="44">
        <f>SUM(H58:H60)</f>
        <v>8623.11</v>
      </c>
      <c r="I61" s="44">
        <f>SUM(I58:I60)</f>
        <v>5423.34</v>
      </c>
      <c r="J61" s="16">
        <f t="shared" ref="J61:S61" si="48">SUM(J58,J59,J60)</f>
        <v>8623.1106</v>
      </c>
      <c r="K61" s="16">
        <f t="shared" si="48"/>
        <v>5423.34</v>
      </c>
      <c r="L61" s="16">
        <f t="shared" si="48"/>
        <v>14046.4506</v>
      </c>
      <c r="M61" s="16">
        <f t="shared" si="48"/>
        <v>5.9999999893989298E-4</v>
      </c>
      <c r="N61" s="16">
        <f t="shared" si="48"/>
        <v>-2.2737367544323206E-13</v>
      </c>
      <c r="O61" s="16">
        <f t="shared" si="48"/>
        <v>0</v>
      </c>
      <c r="P61" s="16">
        <f t="shared" si="48"/>
        <v>0</v>
      </c>
      <c r="Q61" s="16">
        <f t="shared" si="48"/>
        <v>0</v>
      </c>
      <c r="R61" s="16">
        <f t="shared" si="48"/>
        <v>0</v>
      </c>
      <c r="S61" s="16">
        <f t="shared" si="48"/>
        <v>0</v>
      </c>
      <c r="T61" s="17"/>
    </row>
    <row r="62" spans="1:20" ht="12.75" customHeight="1" x14ac:dyDescent="0.2">
      <c r="A62" s="111"/>
      <c r="B62" s="126"/>
      <c r="C62" s="129"/>
      <c r="D62" s="5" t="s">
        <v>11</v>
      </c>
      <c r="E62" s="30">
        <v>541.12</v>
      </c>
      <c r="F62" s="26">
        <v>4.7699999999999996</v>
      </c>
      <c r="G62" s="26">
        <v>3</v>
      </c>
      <c r="H62" s="3">
        <v>2581.14</v>
      </c>
      <c r="I62" s="3">
        <v>1623.36</v>
      </c>
      <c r="J62" s="2">
        <f>(E62*F62)</f>
        <v>2581.1423999999997</v>
      </c>
      <c r="K62" s="2">
        <f>(E62*G62)</f>
        <v>1623.3600000000001</v>
      </c>
      <c r="L62" s="20">
        <f>SUM(J62,K62)</f>
        <v>4204.5023999999994</v>
      </c>
      <c r="M62" s="1">
        <f>SUM(J62-H62)</f>
        <v>2.3999999998522981E-3</v>
      </c>
      <c r="N62" s="1">
        <f>SUM(K62-I62)</f>
        <v>2.2737367544323206E-13</v>
      </c>
      <c r="O62" s="2"/>
      <c r="P62" s="2"/>
      <c r="Q62" s="1"/>
      <c r="R62" s="1"/>
      <c r="S62" s="1"/>
      <c r="T62" s="19"/>
    </row>
    <row r="63" spans="1:20" ht="12.75" customHeight="1" x14ac:dyDescent="0.2">
      <c r="A63" s="111"/>
      <c r="B63" s="126"/>
      <c r="C63" s="129"/>
      <c r="D63" s="5" t="s">
        <v>12</v>
      </c>
      <c r="E63" s="30">
        <v>574.05999999999995</v>
      </c>
      <c r="F63" s="26">
        <v>4.7699999999999996</v>
      </c>
      <c r="G63" s="26">
        <v>3</v>
      </c>
      <c r="H63" s="3">
        <v>2738.27</v>
      </c>
      <c r="I63" s="3">
        <v>1722.18</v>
      </c>
      <c r="J63" s="2">
        <f>(E63*F63)</f>
        <v>2738.2661999999996</v>
      </c>
      <c r="K63" s="2">
        <f t="shared" ref="K63:K64" si="49">(E63*G63)</f>
        <v>1722.1799999999998</v>
      </c>
      <c r="L63" s="20">
        <f>SUM(J63,K63)</f>
        <v>4460.4461999999994</v>
      </c>
      <c r="M63" s="1">
        <f t="shared" ref="M63:M64" si="50">SUM(J63-H63)</f>
        <v>-3.800000000410364E-3</v>
      </c>
      <c r="N63" s="1">
        <f t="shared" ref="N63:N64" si="51">SUM(K63-I63)</f>
        <v>-2.2737367544323206E-13</v>
      </c>
      <c r="O63" s="2"/>
      <c r="P63" s="2"/>
      <c r="Q63" s="1"/>
      <c r="R63" s="1"/>
      <c r="S63" s="1"/>
      <c r="T63" s="19"/>
    </row>
    <row r="64" spans="1:20" ht="12.75" customHeight="1" x14ac:dyDescent="0.2">
      <c r="A64" s="111"/>
      <c r="B64" s="126"/>
      <c r="C64" s="129"/>
      <c r="D64" s="5" t="s">
        <v>13</v>
      </c>
      <c r="E64" s="30">
        <v>498.62</v>
      </c>
      <c r="F64" s="26">
        <v>4.7699999999999996</v>
      </c>
      <c r="G64" s="26">
        <v>3</v>
      </c>
      <c r="H64" s="3">
        <v>2378.42</v>
      </c>
      <c r="I64" s="3">
        <v>1495.86</v>
      </c>
      <c r="J64" s="2">
        <f>(E64*F64)</f>
        <v>2378.4173999999998</v>
      </c>
      <c r="K64" s="2">
        <f t="shared" si="49"/>
        <v>1495.8600000000001</v>
      </c>
      <c r="L64" s="20">
        <f>SUM(J64,K64)</f>
        <v>3874.2773999999999</v>
      </c>
      <c r="M64" s="1">
        <f t="shared" si="50"/>
        <v>-2.6000000002568413E-3</v>
      </c>
      <c r="N64" s="1">
        <f t="shared" si="51"/>
        <v>2.2737367544323206E-13</v>
      </c>
      <c r="O64" s="2"/>
      <c r="P64" s="2"/>
      <c r="Q64" s="1"/>
      <c r="R64" s="1"/>
      <c r="S64" s="1"/>
      <c r="T64" s="19"/>
    </row>
    <row r="65" spans="1:20" ht="24" x14ac:dyDescent="0.2">
      <c r="A65" s="111"/>
      <c r="B65" s="126"/>
      <c r="C65" s="129"/>
      <c r="D65" s="34" t="s">
        <v>53</v>
      </c>
      <c r="E65" s="16">
        <f>SUM(E62,E63,E64)</f>
        <v>1613.7999999999997</v>
      </c>
      <c r="F65" s="16"/>
      <c r="G65" s="16"/>
      <c r="H65" s="44">
        <f>SUM(H62:H64)</f>
        <v>7697.83</v>
      </c>
      <c r="I65" s="44">
        <f>SUM(I62:I64)</f>
        <v>4841.3999999999996</v>
      </c>
      <c r="J65" s="16">
        <f t="shared" ref="J65:S65" si="52">SUM(J62,J63,J64)</f>
        <v>7697.8259999999991</v>
      </c>
      <c r="K65" s="16">
        <f t="shared" si="52"/>
        <v>4841.3999999999996</v>
      </c>
      <c r="L65" s="16">
        <f t="shared" si="52"/>
        <v>12539.225999999999</v>
      </c>
      <c r="M65" s="16">
        <f t="shared" si="52"/>
        <v>-4.0000000008149073E-3</v>
      </c>
      <c r="N65" s="16">
        <f t="shared" si="52"/>
        <v>2.2737367544323206E-13</v>
      </c>
      <c r="O65" s="16">
        <f t="shared" si="52"/>
        <v>0</v>
      </c>
      <c r="P65" s="16">
        <f t="shared" si="52"/>
        <v>0</v>
      </c>
      <c r="Q65" s="16">
        <f t="shared" si="52"/>
        <v>0</v>
      </c>
      <c r="R65" s="16">
        <f t="shared" si="52"/>
        <v>0</v>
      </c>
      <c r="S65" s="16">
        <f t="shared" si="52"/>
        <v>0</v>
      </c>
      <c r="T65" s="17"/>
    </row>
    <row r="66" spans="1:20" ht="12.75" customHeight="1" x14ac:dyDescent="0.2">
      <c r="A66" s="111"/>
      <c r="B66" s="126"/>
      <c r="C66" s="129"/>
      <c r="D66" s="5" t="s">
        <v>14</v>
      </c>
      <c r="E66" s="30">
        <v>535.4</v>
      </c>
      <c r="F66" s="26">
        <v>4.7699999999999996</v>
      </c>
      <c r="G66" s="26">
        <v>3</v>
      </c>
      <c r="H66" s="3">
        <v>2553.86</v>
      </c>
      <c r="I66" s="3">
        <v>1606.2</v>
      </c>
      <c r="J66" s="2">
        <f>(E66*F66)</f>
        <v>2553.8579999999997</v>
      </c>
      <c r="K66" s="2">
        <f>(E66*G66)</f>
        <v>1606.1999999999998</v>
      </c>
      <c r="L66" s="20">
        <f>SUM(J66,K66)</f>
        <v>4160.0579999999991</v>
      </c>
      <c r="M66" s="1">
        <f>SUM(J66-H66)</f>
        <v>-2.0000000004074536E-3</v>
      </c>
      <c r="N66" s="1">
        <f>SUM(K66-I66)</f>
        <v>-2.2737367544323206E-13</v>
      </c>
      <c r="O66" s="2"/>
      <c r="P66" s="2"/>
      <c r="Q66" s="1"/>
      <c r="R66" s="1"/>
      <c r="S66" s="1"/>
      <c r="T66" s="19"/>
    </row>
    <row r="67" spans="1:20" ht="12.75" customHeight="1" x14ac:dyDescent="0.2">
      <c r="A67" s="111"/>
      <c r="B67" s="126"/>
      <c r="C67" s="129"/>
      <c r="D67" s="5" t="s">
        <v>15</v>
      </c>
      <c r="E67" s="30">
        <v>579.29999999999995</v>
      </c>
      <c r="F67" s="26">
        <v>4.7699999999999996</v>
      </c>
      <c r="G67" s="26">
        <v>3</v>
      </c>
      <c r="H67" s="3">
        <v>2763.26</v>
      </c>
      <c r="I67" s="3">
        <v>1737.9</v>
      </c>
      <c r="J67" s="2">
        <f>(E67*F67)</f>
        <v>2763.2609999999995</v>
      </c>
      <c r="K67" s="2">
        <f t="shared" ref="K67:K68" si="53">(E67*G67)</f>
        <v>1737.8999999999999</v>
      </c>
      <c r="L67" s="20">
        <f>SUM(J67,K67)</f>
        <v>4501.1609999999991</v>
      </c>
      <c r="M67" s="1">
        <f t="shared" ref="M67:M68" si="54">SUM(J67-H67)</f>
        <v>9.9999999929423211E-4</v>
      </c>
      <c r="N67" s="1">
        <f t="shared" ref="N67:N68" si="55">SUM(K67-I67)</f>
        <v>-2.2737367544323206E-13</v>
      </c>
      <c r="O67" s="2"/>
      <c r="P67" s="2"/>
      <c r="Q67" s="1"/>
      <c r="R67" s="1"/>
      <c r="S67" s="1"/>
      <c r="T67" s="19"/>
    </row>
    <row r="68" spans="1:20" ht="12.75" customHeight="1" x14ac:dyDescent="0.2">
      <c r="A68" s="111"/>
      <c r="B68" s="126"/>
      <c r="C68" s="129"/>
      <c r="D68" s="5" t="s">
        <v>16</v>
      </c>
      <c r="E68" s="31">
        <v>516.98</v>
      </c>
      <c r="F68" s="26">
        <v>4.7699999999999996</v>
      </c>
      <c r="G68" s="26">
        <v>3</v>
      </c>
      <c r="H68" s="3">
        <v>2465.9899999999998</v>
      </c>
      <c r="I68" s="3">
        <v>1550.94</v>
      </c>
      <c r="J68" s="2">
        <f>(E68*F68)</f>
        <v>2465.9946</v>
      </c>
      <c r="K68" s="2">
        <f t="shared" si="53"/>
        <v>1550.94</v>
      </c>
      <c r="L68" s="20">
        <f>SUM(J68,K68)</f>
        <v>4016.9346</v>
      </c>
      <c r="M68" s="1">
        <f t="shared" si="54"/>
        <v>4.6000000002095476E-3</v>
      </c>
      <c r="N68" s="1">
        <f t="shared" si="55"/>
        <v>0</v>
      </c>
      <c r="O68" s="2"/>
      <c r="P68" s="2"/>
      <c r="Q68" s="1"/>
      <c r="R68" s="1"/>
      <c r="S68" s="1"/>
      <c r="T68" s="19"/>
    </row>
    <row r="69" spans="1:20" ht="24" x14ac:dyDescent="0.2">
      <c r="A69" s="111"/>
      <c r="B69" s="126"/>
      <c r="C69" s="129"/>
      <c r="D69" s="34" t="s">
        <v>54</v>
      </c>
      <c r="E69" s="16">
        <f>SUM(E66,E67,E68)</f>
        <v>1631.6799999999998</v>
      </c>
      <c r="F69" s="16"/>
      <c r="G69" s="16"/>
      <c r="H69" s="44">
        <f>SUM(H66:H68)</f>
        <v>7783.1100000000006</v>
      </c>
      <c r="I69" s="44">
        <f>SUM(I66:I68)</f>
        <v>4895.0400000000009</v>
      </c>
      <c r="J69" s="16">
        <f t="shared" ref="J69:S69" si="56">SUM(J66,J67,J68)</f>
        <v>7783.1135999999988</v>
      </c>
      <c r="K69" s="16">
        <f t="shared" si="56"/>
        <v>4895.0399999999991</v>
      </c>
      <c r="L69" s="16">
        <f t="shared" si="56"/>
        <v>12678.153599999998</v>
      </c>
      <c r="M69" s="16">
        <f t="shared" si="56"/>
        <v>3.5999999990963261E-3</v>
      </c>
      <c r="N69" s="16">
        <f t="shared" si="56"/>
        <v>-4.5474735088646412E-13</v>
      </c>
      <c r="O69" s="16">
        <f t="shared" si="56"/>
        <v>0</v>
      </c>
      <c r="P69" s="16">
        <f t="shared" si="56"/>
        <v>0</v>
      </c>
      <c r="Q69" s="16">
        <f t="shared" si="56"/>
        <v>0</v>
      </c>
      <c r="R69" s="16">
        <f t="shared" si="56"/>
        <v>0</v>
      </c>
      <c r="S69" s="16">
        <f t="shared" si="56"/>
        <v>0</v>
      </c>
      <c r="T69" s="17"/>
    </row>
    <row r="70" spans="1:20" ht="12.75" customHeight="1" x14ac:dyDescent="0.2">
      <c r="A70" s="111"/>
      <c r="B70" s="126"/>
      <c r="C70" s="129"/>
      <c r="D70" s="5" t="s">
        <v>17</v>
      </c>
      <c r="E70" s="30">
        <v>507.18</v>
      </c>
      <c r="F70" s="26">
        <v>4.7699999999999996</v>
      </c>
      <c r="G70" s="26">
        <v>3</v>
      </c>
      <c r="H70" s="3">
        <v>2419.25</v>
      </c>
      <c r="I70" s="3">
        <v>1521.54</v>
      </c>
      <c r="J70" s="2">
        <f>(E70*F70)</f>
        <v>2419.2485999999999</v>
      </c>
      <c r="K70" s="2">
        <f>(E70*G70)</f>
        <v>1521.54</v>
      </c>
      <c r="L70" s="20">
        <f>SUM(J70,K70)</f>
        <v>3940.7885999999999</v>
      </c>
      <c r="M70" s="1">
        <f>SUM(J70-H70)</f>
        <v>-1.4000000001033186E-3</v>
      </c>
      <c r="N70" s="1">
        <f>SUM(K70-I70)</f>
        <v>0</v>
      </c>
      <c r="O70" s="2"/>
      <c r="P70" s="2"/>
      <c r="Q70" s="1"/>
      <c r="R70" s="1"/>
      <c r="S70" s="1"/>
      <c r="T70" s="19"/>
    </row>
    <row r="71" spans="1:20" ht="12.75" customHeight="1" x14ac:dyDescent="0.2">
      <c r="A71" s="111"/>
      <c r="B71" s="126"/>
      <c r="C71" s="129"/>
      <c r="D71" s="5" t="s">
        <v>18</v>
      </c>
      <c r="E71" s="30">
        <v>582.62</v>
      </c>
      <c r="F71" s="26">
        <v>4.7699999999999996</v>
      </c>
      <c r="G71" s="26">
        <v>3</v>
      </c>
      <c r="H71" s="3">
        <v>2779.1</v>
      </c>
      <c r="I71" s="3">
        <v>1747.86</v>
      </c>
      <c r="J71" s="2">
        <f>(E71*F71)</f>
        <v>2779.0973999999997</v>
      </c>
      <c r="K71" s="2">
        <f t="shared" ref="K71:K72" si="57">(E71*G71)</f>
        <v>1747.8600000000001</v>
      </c>
      <c r="L71" s="20">
        <f>SUM(J71,K71)</f>
        <v>4526.9573999999993</v>
      </c>
      <c r="M71" s="1">
        <f t="shared" ref="M71:M72" si="58">SUM(J71-H71)</f>
        <v>-2.6000000002568413E-3</v>
      </c>
      <c r="N71" s="1">
        <f t="shared" ref="N71:N72" si="59">SUM(K71-I71)</f>
        <v>2.2737367544323206E-13</v>
      </c>
      <c r="O71" s="2"/>
      <c r="P71" s="2"/>
      <c r="Q71" s="1"/>
      <c r="R71" s="1"/>
      <c r="S71" s="1"/>
      <c r="T71" s="19"/>
    </row>
    <row r="72" spans="1:20" ht="13.5" customHeight="1" x14ac:dyDescent="0.2">
      <c r="A72" s="112"/>
      <c r="B72" s="127"/>
      <c r="C72" s="130"/>
      <c r="D72" s="5" t="s">
        <v>19</v>
      </c>
      <c r="E72" s="31">
        <v>511.38</v>
      </c>
      <c r="F72" s="26">
        <v>4.7699999999999996</v>
      </c>
      <c r="G72" s="26">
        <v>3</v>
      </c>
      <c r="H72" s="3">
        <v>2439.2800000000002</v>
      </c>
      <c r="I72" s="3">
        <v>1534.14</v>
      </c>
      <c r="J72" s="2">
        <f>(E72*F72)</f>
        <v>2439.2825999999995</v>
      </c>
      <c r="K72" s="2">
        <f t="shared" si="57"/>
        <v>1534.1399999999999</v>
      </c>
      <c r="L72" s="20">
        <f>SUM(J72,K72)</f>
        <v>3973.4225999999994</v>
      </c>
      <c r="M72" s="1">
        <f t="shared" si="58"/>
        <v>2.5999999993473466E-3</v>
      </c>
      <c r="N72" s="1">
        <f t="shared" si="59"/>
        <v>-2.2737367544323206E-13</v>
      </c>
      <c r="O72" s="2"/>
      <c r="P72" s="2"/>
      <c r="Q72" s="1"/>
      <c r="R72" s="1"/>
      <c r="S72" s="1"/>
      <c r="T72" s="19"/>
    </row>
    <row r="73" spans="1:20" ht="24.75" x14ac:dyDescent="0.25">
      <c r="A73" s="8"/>
      <c r="B73" s="8"/>
      <c r="C73" s="8"/>
      <c r="D73" s="34" t="s">
        <v>55</v>
      </c>
      <c r="E73" s="16">
        <f>SUM(E70,E71,E72)</f>
        <v>1601.1799999999998</v>
      </c>
      <c r="F73" s="16"/>
      <c r="G73" s="16"/>
      <c r="H73" s="44">
        <f>SUM(H70:H72)</f>
        <v>7637.630000000001</v>
      </c>
      <c r="I73" s="44">
        <f>SUM(I70:I72)</f>
        <v>4803.54</v>
      </c>
      <c r="J73" s="16">
        <f t="shared" ref="J73:S73" si="60">SUM(J70,J71,J72)</f>
        <v>7637.6285999999991</v>
      </c>
      <c r="K73" s="16">
        <f t="shared" si="60"/>
        <v>4803.54</v>
      </c>
      <c r="L73" s="16">
        <f t="shared" si="60"/>
        <v>12441.168599999999</v>
      </c>
      <c r="M73" s="16">
        <f t="shared" si="60"/>
        <v>-1.4000000010128133E-3</v>
      </c>
      <c r="N73" s="16">
        <f t="shared" si="60"/>
        <v>0</v>
      </c>
      <c r="O73" s="16">
        <f t="shared" si="60"/>
        <v>0</v>
      </c>
      <c r="P73" s="16">
        <f t="shared" si="60"/>
        <v>0</v>
      </c>
      <c r="Q73" s="16">
        <f t="shared" si="60"/>
        <v>0</v>
      </c>
      <c r="R73" s="16">
        <f t="shared" si="60"/>
        <v>0</v>
      </c>
      <c r="S73" s="16">
        <f t="shared" si="60"/>
        <v>0</v>
      </c>
      <c r="T73" s="17"/>
    </row>
    <row r="74" spans="1:20" s="43" customFormat="1" x14ac:dyDescent="0.2">
      <c r="A74" s="38"/>
      <c r="B74" s="38"/>
      <c r="C74" s="39"/>
      <c r="D74" s="40" t="s">
        <v>56</v>
      </c>
      <c r="E74" s="41">
        <f>SUM(E61+E65+E69+E73)</f>
        <v>6654.4400000000005</v>
      </c>
      <c r="F74" s="41">
        <f>SUM(F61+F65+F69+F73)</f>
        <v>0</v>
      </c>
      <c r="G74" s="41">
        <f>SUM(G61+G65+G69+G73)</f>
        <v>0</v>
      </c>
      <c r="H74" s="45">
        <f>SUM(H61,H65,H69,H73)</f>
        <v>31741.680000000004</v>
      </c>
      <c r="I74" s="45">
        <f>SUM(I73,I69,I65,I61)</f>
        <v>19963.32</v>
      </c>
      <c r="J74" s="41">
        <f t="shared" ref="J74:S74" si="61">SUM(J61+J65+J69+J73)</f>
        <v>31741.678799999998</v>
      </c>
      <c r="K74" s="41">
        <f t="shared" si="61"/>
        <v>19963.32</v>
      </c>
      <c r="L74" s="41">
        <f t="shared" si="61"/>
        <v>51704.998799999994</v>
      </c>
      <c r="M74" s="41">
        <f>SUM(M73,M69,M65,M61)</f>
        <v>-1.2000000037915015E-3</v>
      </c>
      <c r="N74" s="41">
        <f>SUM(N61,N65,N69,N73)</f>
        <v>-4.5474735088646412E-13</v>
      </c>
      <c r="O74" s="41">
        <f t="shared" si="61"/>
        <v>0</v>
      </c>
      <c r="P74" s="41">
        <f t="shared" si="61"/>
        <v>0</v>
      </c>
      <c r="Q74" s="41">
        <f t="shared" si="61"/>
        <v>0</v>
      </c>
      <c r="R74" s="41">
        <f t="shared" si="61"/>
        <v>0</v>
      </c>
      <c r="S74" s="41">
        <f t="shared" si="61"/>
        <v>0</v>
      </c>
      <c r="T74" s="42"/>
    </row>
    <row r="75" spans="1:20" ht="12.75" customHeight="1" x14ac:dyDescent="0.2">
      <c r="A75" s="110">
        <v>5</v>
      </c>
      <c r="B75" s="125" t="s">
        <v>32</v>
      </c>
      <c r="C75" s="128" t="s">
        <v>25</v>
      </c>
      <c r="D75" s="5" t="s">
        <v>8</v>
      </c>
      <c r="E75" s="30">
        <v>203.56</v>
      </c>
      <c r="F75" s="26">
        <v>4.7699999999999996</v>
      </c>
      <c r="G75" s="26">
        <v>3</v>
      </c>
      <c r="H75" s="3">
        <v>970.98</v>
      </c>
      <c r="I75" s="3">
        <v>610.67999999999995</v>
      </c>
      <c r="J75" s="2">
        <f>(E75*F75)</f>
        <v>970.98119999999994</v>
      </c>
      <c r="K75" s="2">
        <f>(E75*G75)</f>
        <v>610.68000000000006</v>
      </c>
      <c r="L75" s="20">
        <f>SUM(J75,K75)</f>
        <v>1581.6612</v>
      </c>
      <c r="M75" s="1">
        <f>SUM(J75-H75)</f>
        <v>1.199999999926149E-3</v>
      </c>
      <c r="N75" s="1">
        <f>SUM(K75-I75)</f>
        <v>1.1368683772161603E-13</v>
      </c>
      <c r="O75" s="2"/>
      <c r="P75" s="2"/>
      <c r="Q75" s="1"/>
      <c r="R75" s="1"/>
      <c r="S75" s="1"/>
      <c r="T75" s="19"/>
    </row>
    <row r="76" spans="1:20" ht="12.75" customHeight="1" x14ac:dyDescent="0.2">
      <c r="A76" s="111"/>
      <c r="B76" s="126"/>
      <c r="C76" s="129"/>
      <c r="D76" s="5" t="s">
        <v>9</v>
      </c>
      <c r="E76" s="31">
        <v>200.5</v>
      </c>
      <c r="F76" s="26">
        <v>4.7699999999999996</v>
      </c>
      <c r="G76" s="26">
        <v>3</v>
      </c>
      <c r="H76" s="3">
        <v>956.39</v>
      </c>
      <c r="I76" s="3">
        <v>601.5</v>
      </c>
      <c r="J76" s="2">
        <f>(E76*F76)</f>
        <v>956.38499999999988</v>
      </c>
      <c r="K76" s="2">
        <f t="shared" ref="K76:K77" si="62">(E76*G76)</f>
        <v>601.5</v>
      </c>
      <c r="L76" s="20">
        <f>SUM(J76,K76)</f>
        <v>1557.8849999999998</v>
      </c>
      <c r="M76" s="1">
        <f t="shared" ref="M76:M77" si="63">SUM(J76-H76)</f>
        <v>-5.0000000001091394E-3</v>
      </c>
      <c r="N76" s="1">
        <f t="shared" ref="N76:N77" si="64">SUM(K76-I76)</f>
        <v>0</v>
      </c>
      <c r="O76" s="2"/>
      <c r="P76" s="2"/>
      <c r="Q76" s="1"/>
      <c r="R76" s="1"/>
      <c r="S76" s="1"/>
      <c r="T76" s="19"/>
    </row>
    <row r="77" spans="1:20" ht="12.75" customHeight="1" x14ac:dyDescent="0.2">
      <c r="A77" s="111"/>
      <c r="B77" s="126"/>
      <c r="C77" s="129"/>
      <c r="D77" s="5" t="s">
        <v>10</v>
      </c>
      <c r="E77" s="31">
        <v>315.12</v>
      </c>
      <c r="F77" s="26">
        <v>4.7699999999999996</v>
      </c>
      <c r="G77" s="26">
        <v>3</v>
      </c>
      <c r="H77" s="3">
        <v>1503.12</v>
      </c>
      <c r="I77" s="3">
        <v>945.36</v>
      </c>
      <c r="J77" s="2">
        <f>(E77*F77)</f>
        <v>1503.1224</v>
      </c>
      <c r="K77" s="2">
        <f t="shared" si="62"/>
        <v>945.36</v>
      </c>
      <c r="L77" s="20">
        <f>SUM(J77,K77)</f>
        <v>2448.4823999999999</v>
      </c>
      <c r="M77" s="1">
        <f t="shared" si="63"/>
        <v>2.4000000000796717E-3</v>
      </c>
      <c r="N77" s="1">
        <f t="shared" si="64"/>
        <v>0</v>
      </c>
      <c r="O77" s="2"/>
      <c r="P77" s="2"/>
      <c r="Q77" s="1"/>
      <c r="R77" s="1"/>
      <c r="S77" s="1"/>
      <c r="T77" s="19"/>
    </row>
    <row r="78" spans="1:20" ht="12.75" customHeight="1" x14ac:dyDescent="0.2">
      <c r="A78" s="111"/>
      <c r="B78" s="126"/>
      <c r="C78" s="129"/>
      <c r="D78" s="34" t="s">
        <v>52</v>
      </c>
      <c r="E78" s="16">
        <f>SUM(E75,E76,E77)</f>
        <v>719.18000000000006</v>
      </c>
      <c r="F78" s="16"/>
      <c r="G78" s="16"/>
      <c r="H78" s="44">
        <f>SUM(H75:H77)</f>
        <v>3430.49</v>
      </c>
      <c r="I78" s="44">
        <f>SUM(I75:I77)</f>
        <v>2157.54</v>
      </c>
      <c r="J78" s="16">
        <f t="shared" ref="J78:S78" si="65">SUM(J75,J76,J77)</f>
        <v>3430.4885999999997</v>
      </c>
      <c r="K78" s="16">
        <f t="shared" si="65"/>
        <v>2157.54</v>
      </c>
      <c r="L78" s="16">
        <f t="shared" si="65"/>
        <v>5588.0285999999996</v>
      </c>
      <c r="M78" s="16">
        <f t="shared" si="65"/>
        <v>-1.4000000001033186E-3</v>
      </c>
      <c r="N78" s="16">
        <f t="shared" si="65"/>
        <v>1.1368683772161603E-13</v>
      </c>
      <c r="O78" s="16">
        <f t="shared" si="65"/>
        <v>0</v>
      </c>
      <c r="P78" s="16">
        <f t="shared" si="65"/>
        <v>0</v>
      </c>
      <c r="Q78" s="16">
        <f t="shared" si="65"/>
        <v>0</v>
      </c>
      <c r="R78" s="16">
        <f t="shared" si="65"/>
        <v>0</v>
      </c>
      <c r="S78" s="16">
        <f t="shared" si="65"/>
        <v>0</v>
      </c>
      <c r="T78" s="17"/>
    </row>
    <row r="79" spans="1:20" ht="12.75" customHeight="1" x14ac:dyDescent="0.2">
      <c r="A79" s="111"/>
      <c r="B79" s="126"/>
      <c r="C79" s="129"/>
      <c r="D79" s="5" t="s">
        <v>11</v>
      </c>
      <c r="E79" s="30">
        <v>260.26</v>
      </c>
      <c r="F79" s="26">
        <v>4.7699999999999996</v>
      </c>
      <c r="G79" s="26">
        <v>3</v>
      </c>
      <c r="H79" s="3">
        <v>1241.44</v>
      </c>
      <c r="I79" s="3">
        <v>780.78</v>
      </c>
      <c r="J79" s="2">
        <f>(E79*F79)</f>
        <v>1241.4401999999998</v>
      </c>
      <c r="K79" s="2">
        <f>(E79*G79)</f>
        <v>780.78</v>
      </c>
      <c r="L79" s="20">
        <f>SUM(J79,K79)</f>
        <v>2022.2201999999997</v>
      </c>
      <c r="M79" s="1">
        <f>SUM(J79-H79)</f>
        <v>1.9999999972242222E-4</v>
      </c>
      <c r="N79" s="1">
        <f>SUM(K79-I79)</f>
        <v>0</v>
      </c>
      <c r="O79" s="2"/>
      <c r="P79" s="2"/>
      <c r="Q79" s="1"/>
      <c r="R79" s="1"/>
      <c r="S79" s="1"/>
      <c r="T79" s="19"/>
    </row>
    <row r="80" spans="1:20" ht="12.75" customHeight="1" x14ac:dyDescent="0.2">
      <c r="A80" s="111"/>
      <c r="B80" s="126"/>
      <c r="C80" s="129"/>
      <c r="D80" s="5" t="s">
        <v>12</v>
      </c>
      <c r="E80" s="30">
        <v>241.76</v>
      </c>
      <c r="F80" s="26">
        <v>4.7699999999999996</v>
      </c>
      <c r="G80" s="26">
        <v>3</v>
      </c>
      <c r="H80" s="3">
        <v>1153.2</v>
      </c>
      <c r="I80" s="3">
        <v>725.28</v>
      </c>
      <c r="J80" s="2">
        <f>(E80*F80)</f>
        <v>1153.1951999999999</v>
      </c>
      <c r="K80" s="2">
        <f t="shared" ref="K80:K81" si="66">(E80*G80)</f>
        <v>725.28</v>
      </c>
      <c r="L80" s="20">
        <f>SUM(J80,K80)</f>
        <v>1878.4751999999999</v>
      </c>
      <c r="M80" s="1">
        <f t="shared" ref="M80:M81" si="67">SUM(J80-H80)</f>
        <v>-4.8000000001593435E-3</v>
      </c>
      <c r="N80" s="1">
        <f t="shared" ref="N80:N81" si="68">SUM(K80-I80)</f>
        <v>0</v>
      </c>
      <c r="O80" s="2"/>
      <c r="P80" s="2"/>
      <c r="Q80" s="1"/>
      <c r="R80" s="1"/>
      <c r="S80" s="1"/>
      <c r="T80" s="19"/>
    </row>
    <row r="81" spans="1:20" ht="12.75" customHeight="1" x14ac:dyDescent="0.2">
      <c r="A81" s="111"/>
      <c r="B81" s="126"/>
      <c r="C81" s="129"/>
      <c r="D81" s="5" t="s">
        <v>13</v>
      </c>
      <c r="E81" s="30">
        <v>206.96</v>
      </c>
      <c r="F81" s="26">
        <v>4.7699999999999996</v>
      </c>
      <c r="G81" s="26">
        <v>3</v>
      </c>
      <c r="H81" s="3">
        <v>987.2</v>
      </c>
      <c r="I81" s="3">
        <v>620.88</v>
      </c>
      <c r="J81" s="2">
        <f>(E81*F81)</f>
        <v>987.19919999999991</v>
      </c>
      <c r="K81" s="2">
        <f t="shared" si="66"/>
        <v>620.88</v>
      </c>
      <c r="L81" s="20">
        <f>SUM(J81,K81)</f>
        <v>1608.0791999999999</v>
      </c>
      <c r="M81" s="1">
        <f t="shared" si="67"/>
        <v>-8.0000000014024408E-4</v>
      </c>
      <c r="N81" s="1">
        <f t="shared" si="68"/>
        <v>0</v>
      </c>
      <c r="O81" s="2"/>
      <c r="P81" s="2"/>
      <c r="Q81" s="1"/>
      <c r="R81" s="1"/>
      <c r="S81" s="1"/>
      <c r="T81" s="19"/>
    </row>
    <row r="82" spans="1:20" ht="12.75" customHeight="1" x14ac:dyDescent="0.2">
      <c r="A82" s="111"/>
      <c r="B82" s="126"/>
      <c r="C82" s="129"/>
      <c r="D82" s="34" t="s">
        <v>53</v>
      </c>
      <c r="E82" s="16">
        <f>SUM(E79,E80,E81)</f>
        <v>708.98</v>
      </c>
      <c r="F82" s="16"/>
      <c r="G82" s="16"/>
      <c r="H82" s="44">
        <f>SUM(H79:H81)</f>
        <v>3381.84</v>
      </c>
      <c r="I82" s="44">
        <f>SUM(I79:I81)</f>
        <v>2126.94</v>
      </c>
      <c r="J82" s="16">
        <f t="shared" ref="J82:S82" si="69">SUM(J79,J80,J81)</f>
        <v>3381.8345999999997</v>
      </c>
      <c r="K82" s="16">
        <f t="shared" si="69"/>
        <v>2126.94</v>
      </c>
      <c r="L82" s="16">
        <f t="shared" si="69"/>
        <v>5508.7745999999997</v>
      </c>
      <c r="M82" s="16">
        <f t="shared" si="69"/>
        <v>-5.4000000005771653E-3</v>
      </c>
      <c r="N82" s="16">
        <f t="shared" si="69"/>
        <v>0</v>
      </c>
      <c r="O82" s="16">
        <f t="shared" si="69"/>
        <v>0</v>
      </c>
      <c r="P82" s="16">
        <f t="shared" si="69"/>
        <v>0</v>
      </c>
      <c r="Q82" s="16">
        <f t="shared" si="69"/>
        <v>0</v>
      </c>
      <c r="R82" s="16">
        <f t="shared" si="69"/>
        <v>0</v>
      </c>
      <c r="S82" s="16">
        <f t="shared" si="69"/>
        <v>0</v>
      </c>
      <c r="T82" s="17"/>
    </row>
    <row r="83" spans="1:20" ht="12.75" customHeight="1" x14ac:dyDescent="0.2">
      <c r="A83" s="111"/>
      <c r="B83" s="126"/>
      <c r="C83" s="129"/>
      <c r="D83" s="5" t="s">
        <v>14</v>
      </c>
      <c r="E83" s="30">
        <v>189.76</v>
      </c>
      <c r="F83" s="26">
        <v>4.7699999999999996</v>
      </c>
      <c r="G83" s="26">
        <v>3</v>
      </c>
      <c r="H83" s="3">
        <v>905.16</v>
      </c>
      <c r="I83" s="3">
        <v>569.28</v>
      </c>
      <c r="J83" s="2">
        <f>(E83*F83)</f>
        <v>905.15519999999992</v>
      </c>
      <c r="K83" s="2">
        <f>(E83*G83)</f>
        <v>569.28</v>
      </c>
      <c r="L83" s="20">
        <f>SUM(J83,K83)</f>
        <v>1474.4351999999999</v>
      </c>
      <c r="M83" s="1">
        <f>SUM(J83-H83)</f>
        <v>-4.8000000000456566E-3</v>
      </c>
      <c r="N83" s="1">
        <f>SUM(K83-I83)</f>
        <v>0</v>
      </c>
      <c r="O83" s="2"/>
      <c r="P83" s="2"/>
      <c r="Q83" s="1"/>
      <c r="R83" s="1"/>
      <c r="S83" s="1"/>
      <c r="T83" s="19"/>
    </row>
    <row r="84" spans="1:20" ht="12.75" customHeight="1" x14ac:dyDescent="0.2">
      <c r="A84" s="111"/>
      <c r="B84" s="126"/>
      <c r="C84" s="129"/>
      <c r="D84" s="5" t="s">
        <v>15</v>
      </c>
      <c r="E84" s="30">
        <v>230.58</v>
      </c>
      <c r="F84" s="26">
        <v>4.7699999999999996</v>
      </c>
      <c r="G84" s="26">
        <v>3</v>
      </c>
      <c r="H84" s="3">
        <v>1099.8699999999999</v>
      </c>
      <c r="I84" s="3">
        <v>691.74</v>
      </c>
      <c r="J84" s="2">
        <f>(E84*F84)</f>
        <v>1099.8666000000001</v>
      </c>
      <c r="K84" s="2">
        <f t="shared" ref="K84:K85" si="70">(E84*G84)</f>
        <v>691.74</v>
      </c>
      <c r="L84" s="20">
        <f>SUM(J84,K84)</f>
        <v>1791.6066000000001</v>
      </c>
      <c r="M84" s="1">
        <f t="shared" ref="M84:M85" si="71">SUM(J84-H84)</f>
        <v>-3.3999999998286512E-3</v>
      </c>
      <c r="N84" s="1">
        <f t="shared" ref="N84:N85" si="72">SUM(K84-I84)</f>
        <v>0</v>
      </c>
      <c r="O84" s="2"/>
      <c r="P84" s="2"/>
      <c r="Q84" s="1"/>
      <c r="R84" s="1"/>
      <c r="S84" s="1"/>
      <c r="T84" s="19"/>
    </row>
    <row r="85" spans="1:20" ht="12.75" customHeight="1" x14ac:dyDescent="0.2">
      <c r="A85" s="111"/>
      <c r="B85" s="126"/>
      <c r="C85" s="129"/>
      <c r="D85" s="5" t="s">
        <v>16</v>
      </c>
      <c r="E85" s="31">
        <v>255.14</v>
      </c>
      <c r="F85" s="26">
        <v>4.7699999999999996</v>
      </c>
      <c r="G85" s="26">
        <v>3</v>
      </c>
      <c r="H85" s="3">
        <v>1217.02</v>
      </c>
      <c r="I85" s="3">
        <v>765.42</v>
      </c>
      <c r="J85" s="2">
        <f>(E85*F85)</f>
        <v>1217.0177999999999</v>
      </c>
      <c r="K85" s="2">
        <f t="shared" si="70"/>
        <v>765.42</v>
      </c>
      <c r="L85" s="20">
        <f>SUM(J85,K85)</f>
        <v>1982.4377999999997</v>
      </c>
      <c r="M85" s="1">
        <f t="shared" si="71"/>
        <v>-2.2000000001298758E-3</v>
      </c>
      <c r="N85" s="1">
        <f t="shared" si="72"/>
        <v>0</v>
      </c>
      <c r="O85" s="2"/>
      <c r="P85" s="2"/>
      <c r="Q85" s="1"/>
      <c r="R85" s="1"/>
      <c r="S85" s="1"/>
      <c r="T85" s="19"/>
    </row>
    <row r="86" spans="1:20" ht="12.75" customHeight="1" x14ac:dyDescent="0.2">
      <c r="A86" s="111"/>
      <c r="B86" s="126"/>
      <c r="C86" s="129"/>
      <c r="D86" s="34" t="s">
        <v>54</v>
      </c>
      <c r="E86" s="16">
        <f>SUM(E83,E84,E85)</f>
        <v>675.48</v>
      </c>
      <c r="F86" s="16"/>
      <c r="G86" s="16"/>
      <c r="H86" s="44">
        <f>SUM(H83:H85)</f>
        <v>3222.0499999999997</v>
      </c>
      <c r="I86" s="44">
        <f>SUM(I83:I85)</f>
        <v>2026.44</v>
      </c>
      <c r="J86" s="16">
        <f t="shared" ref="J86:S86" si="73">SUM(J83,J84,J85)</f>
        <v>3222.0396000000001</v>
      </c>
      <c r="K86" s="16">
        <f t="shared" si="73"/>
        <v>2026.44</v>
      </c>
      <c r="L86" s="16">
        <f t="shared" si="73"/>
        <v>5248.4795999999997</v>
      </c>
      <c r="M86" s="16">
        <f t="shared" si="73"/>
        <v>-1.0400000000004184E-2</v>
      </c>
      <c r="N86" s="16">
        <f t="shared" si="73"/>
        <v>0</v>
      </c>
      <c r="O86" s="16">
        <f t="shared" si="73"/>
        <v>0</v>
      </c>
      <c r="P86" s="16">
        <f t="shared" si="73"/>
        <v>0</v>
      </c>
      <c r="Q86" s="16">
        <f t="shared" si="73"/>
        <v>0</v>
      </c>
      <c r="R86" s="16">
        <f t="shared" si="73"/>
        <v>0</v>
      </c>
      <c r="S86" s="16">
        <f t="shared" si="73"/>
        <v>0</v>
      </c>
      <c r="T86" s="17"/>
    </row>
    <row r="87" spans="1:20" ht="12.75" customHeight="1" x14ac:dyDescent="0.2">
      <c r="A87" s="111"/>
      <c r="B87" s="126"/>
      <c r="C87" s="129"/>
      <c r="D87" s="5" t="s">
        <v>17</v>
      </c>
      <c r="E87" s="30">
        <v>222.54</v>
      </c>
      <c r="F87" s="26">
        <v>4.7699999999999996</v>
      </c>
      <c r="G87" s="26">
        <v>3</v>
      </c>
      <c r="H87" s="3">
        <v>1061.52</v>
      </c>
      <c r="I87" s="3">
        <v>667.62</v>
      </c>
      <c r="J87" s="2">
        <f>(E87*F87)</f>
        <v>1061.5157999999999</v>
      </c>
      <c r="K87" s="2">
        <f>(E87*G87)</f>
        <v>667.62</v>
      </c>
      <c r="L87" s="20">
        <f>SUM(J87,K87)</f>
        <v>1729.1358</v>
      </c>
      <c r="M87" s="1">
        <f>SUM(J87-H87)</f>
        <v>-4.2000000000825821E-3</v>
      </c>
      <c r="N87" s="1">
        <f>SUM(K87-I87)</f>
        <v>0</v>
      </c>
      <c r="O87" s="2"/>
      <c r="P87" s="2"/>
      <c r="Q87" s="1"/>
      <c r="R87" s="1"/>
      <c r="S87" s="1"/>
      <c r="T87" s="19"/>
    </row>
    <row r="88" spans="1:20" ht="12.75" customHeight="1" x14ac:dyDescent="0.2">
      <c r="A88" s="111"/>
      <c r="B88" s="126"/>
      <c r="C88" s="129"/>
      <c r="D88" s="5" t="s">
        <v>18</v>
      </c>
      <c r="E88" s="30">
        <v>246.72</v>
      </c>
      <c r="F88" s="26">
        <v>4.7699999999999996</v>
      </c>
      <c r="G88" s="26">
        <v>3</v>
      </c>
      <c r="H88" s="3">
        <v>1176.8499999999999</v>
      </c>
      <c r="I88" s="3">
        <v>740.16</v>
      </c>
      <c r="J88" s="2">
        <f>(E88*F88)</f>
        <v>1176.8543999999999</v>
      </c>
      <c r="K88" s="2">
        <f t="shared" ref="K88:K89" si="74">(E88*G88)</f>
        <v>740.16</v>
      </c>
      <c r="L88" s="20">
        <f>SUM(J88,K88)</f>
        <v>1917.0144</v>
      </c>
      <c r="M88" s="1">
        <f t="shared" ref="M88:M89" si="75">SUM(J88-H88)</f>
        <v>4.400000000032378E-3</v>
      </c>
      <c r="N88" s="1">
        <f t="shared" ref="N88:N89" si="76">SUM(K88-I88)</f>
        <v>0</v>
      </c>
      <c r="O88" s="2"/>
      <c r="P88" s="2"/>
      <c r="Q88" s="1"/>
      <c r="R88" s="1"/>
      <c r="S88" s="1"/>
      <c r="T88" s="19"/>
    </row>
    <row r="89" spans="1:20" ht="13.5" customHeight="1" x14ac:dyDescent="0.2">
      <c r="A89" s="112"/>
      <c r="B89" s="127"/>
      <c r="C89" s="130"/>
      <c r="D89" s="5" t="s">
        <v>19</v>
      </c>
      <c r="E89" s="31">
        <v>248.24</v>
      </c>
      <c r="F89" s="26">
        <v>4.7699999999999996</v>
      </c>
      <c r="G89" s="26">
        <v>3</v>
      </c>
      <c r="H89" s="3">
        <v>1184.0999999999999</v>
      </c>
      <c r="I89" s="3">
        <v>744.72</v>
      </c>
      <c r="J89" s="2">
        <f>(E89*F89)</f>
        <v>1184.1047999999998</v>
      </c>
      <c r="K89" s="2">
        <f t="shared" si="74"/>
        <v>744.72</v>
      </c>
      <c r="L89" s="20">
        <f>SUM(J89,K89)</f>
        <v>1928.8247999999999</v>
      </c>
      <c r="M89" s="1">
        <f t="shared" si="75"/>
        <v>4.7999999999319698E-3</v>
      </c>
      <c r="N89" s="1">
        <f t="shared" si="76"/>
        <v>0</v>
      </c>
      <c r="O89" s="2"/>
      <c r="P89" s="2"/>
      <c r="Q89" s="1"/>
      <c r="R89" s="1"/>
      <c r="S89" s="1"/>
      <c r="T89" s="19"/>
    </row>
    <row r="90" spans="1:20" ht="24.75" x14ac:dyDescent="0.25">
      <c r="A90" s="8"/>
      <c r="B90" s="8"/>
      <c r="C90" s="8"/>
      <c r="D90" s="34" t="s">
        <v>55</v>
      </c>
      <c r="E90" s="16">
        <f>SUM(E87,E88,E89)</f>
        <v>717.5</v>
      </c>
      <c r="F90" s="16"/>
      <c r="G90" s="16"/>
      <c r="H90" s="44">
        <f>SUM(H87:H89)</f>
        <v>3422.47</v>
      </c>
      <c r="I90" s="44">
        <f>SUM(I87:I89)</f>
        <v>2152.5</v>
      </c>
      <c r="J90" s="16">
        <f t="shared" ref="J90:S90" si="77">SUM(J87,J88,J89)</f>
        <v>3422.4749999999995</v>
      </c>
      <c r="K90" s="16">
        <f t="shared" si="77"/>
        <v>2152.5</v>
      </c>
      <c r="L90" s="16">
        <f t="shared" si="77"/>
        <v>5574.9750000000004</v>
      </c>
      <c r="M90" s="16">
        <f t="shared" si="77"/>
        <v>4.9999999998817657E-3</v>
      </c>
      <c r="N90" s="16">
        <f t="shared" si="77"/>
        <v>0</v>
      </c>
      <c r="O90" s="16">
        <f t="shared" si="77"/>
        <v>0</v>
      </c>
      <c r="P90" s="16">
        <f t="shared" si="77"/>
        <v>0</v>
      </c>
      <c r="Q90" s="16">
        <f t="shared" si="77"/>
        <v>0</v>
      </c>
      <c r="R90" s="16">
        <f t="shared" si="77"/>
        <v>0</v>
      </c>
      <c r="S90" s="16">
        <f t="shared" si="77"/>
        <v>0</v>
      </c>
      <c r="T90" s="17"/>
    </row>
    <row r="91" spans="1:20" s="43" customFormat="1" x14ac:dyDescent="0.2">
      <c r="A91" s="38"/>
      <c r="B91" s="38"/>
      <c r="C91" s="39"/>
      <c r="D91" s="40" t="s">
        <v>56</v>
      </c>
      <c r="E91" s="41">
        <f>SUM(E78+E82+E86+E90)</f>
        <v>2821.1400000000003</v>
      </c>
      <c r="F91" s="41">
        <f>SUM(F78+F82+F86+F90)</f>
        <v>0</v>
      </c>
      <c r="G91" s="41">
        <f>SUM(G78+G82+G86+G90)</f>
        <v>0</v>
      </c>
      <c r="H91" s="45">
        <f>SUM(H78,H82,H86,H90)</f>
        <v>13456.849999999999</v>
      </c>
      <c r="I91" s="45">
        <f>SUM(I90,I86,I82,I78)</f>
        <v>8463.4200000000019</v>
      </c>
      <c r="J91" s="41">
        <f t="shared" ref="J91:S91" si="78">SUM(J78+J82+J86+J90)</f>
        <v>13456.837799999998</v>
      </c>
      <c r="K91" s="41">
        <f t="shared" si="78"/>
        <v>8463.42</v>
      </c>
      <c r="L91" s="41">
        <f t="shared" si="78"/>
        <v>21920.257799999999</v>
      </c>
      <c r="M91" s="41">
        <f t="shared" si="78"/>
        <v>-1.2200000000802902E-2</v>
      </c>
      <c r="N91" s="41">
        <f t="shared" si="78"/>
        <v>1.1368683772161603E-13</v>
      </c>
      <c r="O91" s="41">
        <f t="shared" si="78"/>
        <v>0</v>
      </c>
      <c r="P91" s="41">
        <f t="shared" si="78"/>
        <v>0</v>
      </c>
      <c r="Q91" s="41">
        <f t="shared" si="78"/>
        <v>0</v>
      </c>
      <c r="R91" s="41">
        <f t="shared" si="78"/>
        <v>0</v>
      </c>
      <c r="S91" s="41">
        <f t="shared" si="78"/>
        <v>0</v>
      </c>
      <c r="T91" s="42"/>
    </row>
    <row r="92" spans="1:20" ht="12.75" customHeight="1" x14ac:dyDescent="0.2">
      <c r="A92" s="110">
        <v>6</v>
      </c>
      <c r="B92" s="125" t="s">
        <v>32</v>
      </c>
      <c r="C92" s="128" t="s">
        <v>26</v>
      </c>
      <c r="D92" s="5" t="s">
        <v>8</v>
      </c>
      <c r="E92" s="30">
        <v>180.06</v>
      </c>
      <c r="F92" s="26">
        <v>4.7699999999999996</v>
      </c>
      <c r="G92" s="26">
        <v>3</v>
      </c>
      <c r="H92" s="3">
        <v>858.89</v>
      </c>
      <c r="I92" s="3">
        <v>540.17999999999995</v>
      </c>
      <c r="J92" s="2">
        <f>(E92*F92)</f>
        <v>858.88619999999992</v>
      </c>
      <c r="K92" s="2">
        <f>(E92*G92)</f>
        <v>540.18000000000006</v>
      </c>
      <c r="L92" s="20">
        <f>SUM(J92,K92)</f>
        <v>1399.0662</v>
      </c>
      <c r="M92" s="1">
        <f>SUM(J92-H92)</f>
        <v>-3.8000000000693035E-3</v>
      </c>
      <c r="N92" s="1">
        <f>SUM(K92-I92)</f>
        <v>1.1368683772161603E-13</v>
      </c>
      <c r="O92" s="2"/>
      <c r="P92" s="2"/>
      <c r="Q92" s="1"/>
      <c r="R92" s="1"/>
      <c r="S92" s="1"/>
      <c r="T92" s="19"/>
    </row>
    <row r="93" spans="1:20" ht="12.75" customHeight="1" x14ac:dyDescent="0.2">
      <c r="A93" s="111"/>
      <c r="B93" s="126"/>
      <c r="C93" s="129"/>
      <c r="D93" s="5" t="s">
        <v>9</v>
      </c>
      <c r="E93" s="31">
        <v>152.76</v>
      </c>
      <c r="F93" s="26">
        <v>4.7699999999999996</v>
      </c>
      <c r="G93" s="26">
        <v>3</v>
      </c>
      <c r="H93" s="3">
        <v>728.67</v>
      </c>
      <c r="I93" s="3">
        <v>458.28</v>
      </c>
      <c r="J93" s="2">
        <f>(E93*F93)</f>
        <v>728.66519999999991</v>
      </c>
      <c r="K93" s="2">
        <f t="shared" ref="K93:K94" si="79">(E93*G93)</f>
        <v>458.28</v>
      </c>
      <c r="L93" s="20">
        <f>SUM(J93,K93)</f>
        <v>1186.9451999999999</v>
      </c>
      <c r="M93" s="1">
        <f t="shared" ref="M93:M94" si="80">SUM(J93-H93)</f>
        <v>-4.8000000000456566E-3</v>
      </c>
      <c r="N93" s="1">
        <f t="shared" ref="N93:N94" si="81">SUM(K93-I93)</f>
        <v>0</v>
      </c>
      <c r="O93" s="2"/>
      <c r="P93" s="2"/>
      <c r="Q93" s="1"/>
      <c r="R93" s="1"/>
      <c r="S93" s="1"/>
      <c r="T93" s="19"/>
    </row>
    <row r="94" spans="1:20" ht="12.75" customHeight="1" x14ac:dyDescent="0.2">
      <c r="A94" s="111"/>
      <c r="B94" s="126"/>
      <c r="C94" s="129"/>
      <c r="D94" s="5" t="s">
        <v>10</v>
      </c>
      <c r="E94" s="31">
        <v>190.7</v>
      </c>
      <c r="F94" s="26">
        <v>4.7699999999999996</v>
      </c>
      <c r="G94" s="26">
        <v>3</v>
      </c>
      <c r="H94" s="3">
        <v>909.64</v>
      </c>
      <c r="I94" s="3">
        <v>572.1</v>
      </c>
      <c r="J94" s="2">
        <f>(E94*F94)</f>
        <v>909.6389999999999</v>
      </c>
      <c r="K94" s="2">
        <f t="shared" si="79"/>
        <v>572.09999999999991</v>
      </c>
      <c r="L94" s="20">
        <f>SUM(J94,K94)</f>
        <v>1481.7389999999998</v>
      </c>
      <c r="M94" s="1">
        <f t="shared" si="80"/>
        <v>-1.00000000009004E-3</v>
      </c>
      <c r="N94" s="1">
        <f t="shared" si="81"/>
        <v>-1.1368683772161603E-13</v>
      </c>
      <c r="O94" s="2"/>
      <c r="P94" s="2"/>
      <c r="Q94" s="1"/>
      <c r="R94" s="1"/>
      <c r="S94" s="1"/>
      <c r="T94" s="19"/>
    </row>
    <row r="95" spans="1:20" ht="12.75" customHeight="1" x14ac:dyDescent="0.2">
      <c r="A95" s="111"/>
      <c r="B95" s="126"/>
      <c r="C95" s="129"/>
      <c r="D95" s="34" t="s">
        <v>52</v>
      </c>
      <c r="E95" s="16">
        <f>SUM(E92,E93,E94)</f>
        <v>523.52</v>
      </c>
      <c r="F95" s="16"/>
      <c r="G95" s="16"/>
      <c r="H95" s="44">
        <f>SUM(H92:H94)</f>
        <v>2497.1999999999998</v>
      </c>
      <c r="I95" s="44">
        <f>SUM(I92:I94)</f>
        <v>1570.56</v>
      </c>
      <c r="J95" s="16">
        <f t="shared" ref="J95:S95" si="82">SUM(J92,J93,J94)</f>
        <v>2497.1903999999995</v>
      </c>
      <c r="K95" s="16">
        <f t="shared" si="82"/>
        <v>1570.56</v>
      </c>
      <c r="L95" s="16">
        <f t="shared" si="82"/>
        <v>4067.7503999999999</v>
      </c>
      <c r="M95" s="16">
        <f t="shared" si="82"/>
        <v>-9.6000000002050001E-3</v>
      </c>
      <c r="N95" s="16">
        <f t="shared" si="82"/>
        <v>0</v>
      </c>
      <c r="O95" s="16">
        <f t="shared" si="82"/>
        <v>0</v>
      </c>
      <c r="P95" s="16">
        <f t="shared" si="82"/>
        <v>0</v>
      </c>
      <c r="Q95" s="16">
        <f t="shared" si="82"/>
        <v>0</v>
      </c>
      <c r="R95" s="16">
        <f t="shared" si="82"/>
        <v>0</v>
      </c>
      <c r="S95" s="16">
        <f t="shared" si="82"/>
        <v>0</v>
      </c>
      <c r="T95" s="17"/>
    </row>
    <row r="96" spans="1:20" ht="12.75" customHeight="1" x14ac:dyDescent="0.2">
      <c r="A96" s="111"/>
      <c r="B96" s="126"/>
      <c r="C96" s="129"/>
      <c r="D96" s="5" t="s">
        <v>11</v>
      </c>
      <c r="E96" s="30">
        <v>196.1</v>
      </c>
      <c r="F96" s="26">
        <v>4.7699999999999996</v>
      </c>
      <c r="G96" s="26">
        <v>3</v>
      </c>
      <c r="H96" s="3">
        <v>935.4</v>
      </c>
      <c r="I96" s="3">
        <v>588.29999999999995</v>
      </c>
      <c r="J96" s="2">
        <f>(E96*F96)</f>
        <v>935.39699999999993</v>
      </c>
      <c r="K96" s="2">
        <f>(E96*G96)</f>
        <v>588.29999999999995</v>
      </c>
      <c r="L96" s="20">
        <f>SUM(J96,K96)</f>
        <v>1523.6969999999999</v>
      </c>
      <c r="M96" s="1">
        <f>SUM(J96-H96)</f>
        <v>-3.0000000000427463E-3</v>
      </c>
      <c r="N96" s="1">
        <f>SUM(K96-I96)</f>
        <v>0</v>
      </c>
      <c r="O96" s="2"/>
      <c r="P96" s="2"/>
      <c r="Q96" s="1"/>
      <c r="R96" s="1"/>
      <c r="S96" s="1"/>
      <c r="T96" s="19"/>
    </row>
    <row r="97" spans="1:20" ht="12.75" customHeight="1" x14ac:dyDescent="0.2">
      <c r="A97" s="111"/>
      <c r="B97" s="126"/>
      <c r="C97" s="129"/>
      <c r="D97" s="5" t="s">
        <v>12</v>
      </c>
      <c r="E97" s="30">
        <v>212.78</v>
      </c>
      <c r="F97" s="26">
        <v>4.7699999999999996</v>
      </c>
      <c r="G97" s="26">
        <v>3</v>
      </c>
      <c r="H97" s="3">
        <v>1014.96</v>
      </c>
      <c r="I97" s="3">
        <v>638.34</v>
      </c>
      <c r="J97" s="2">
        <f>(E97*F97)</f>
        <v>1014.9605999999999</v>
      </c>
      <c r="K97" s="2">
        <f t="shared" ref="K97:K98" si="83">(E97*G97)</f>
        <v>638.34</v>
      </c>
      <c r="L97" s="20">
        <f>SUM(J97,K97)</f>
        <v>1653.3006</v>
      </c>
      <c r="M97" s="1">
        <f t="shared" ref="M97:M98" si="84">SUM(J97-H97)</f>
        <v>5.9999999984938768E-4</v>
      </c>
      <c r="N97" s="1">
        <f t="shared" ref="N97:N98" si="85">SUM(K97-I97)</f>
        <v>0</v>
      </c>
      <c r="O97" s="2"/>
      <c r="P97" s="2"/>
      <c r="Q97" s="1"/>
      <c r="R97" s="1"/>
      <c r="S97" s="1"/>
      <c r="T97" s="19"/>
    </row>
    <row r="98" spans="1:20" ht="12.75" customHeight="1" x14ac:dyDescent="0.2">
      <c r="A98" s="111"/>
      <c r="B98" s="126"/>
      <c r="C98" s="129"/>
      <c r="D98" s="5" t="s">
        <v>13</v>
      </c>
      <c r="E98" s="30">
        <v>210.22</v>
      </c>
      <c r="F98" s="26">
        <v>4.7699999999999996</v>
      </c>
      <c r="G98" s="26">
        <v>3</v>
      </c>
      <c r="H98" s="3">
        <v>1002.75</v>
      </c>
      <c r="I98" s="3">
        <v>630.66</v>
      </c>
      <c r="J98" s="2">
        <f>(E98*F98)</f>
        <v>1002.7493999999999</v>
      </c>
      <c r="K98" s="2">
        <f t="shared" si="83"/>
        <v>630.66</v>
      </c>
      <c r="L98" s="20">
        <f>SUM(J98,K98)</f>
        <v>1633.4094</v>
      </c>
      <c r="M98" s="1">
        <f t="shared" si="84"/>
        <v>-6.0000000007676135E-4</v>
      </c>
      <c r="N98" s="1">
        <f t="shared" si="85"/>
        <v>0</v>
      </c>
      <c r="O98" s="2"/>
      <c r="P98" s="2"/>
      <c r="Q98" s="1"/>
      <c r="R98" s="1"/>
      <c r="S98" s="1"/>
      <c r="T98" s="19"/>
    </row>
    <row r="99" spans="1:20" ht="12.75" customHeight="1" x14ac:dyDescent="0.2">
      <c r="A99" s="111"/>
      <c r="B99" s="126"/>
      <c r="C99" s="129"/>
      <c r="D99" s="34" t="s">
        <v>53</v>
      </c>
      <c r="E99" s="16">
        <f>SUM(E96,E97,E98)</f>
        <v>619.1</v>
      </c>
      <c r="F99" s="16"/>
      <c r="G99" s="16"/>
      <c r="H99" s="44">
        <f>SUM(H96:H98)</f>
        <v>2953.11</v>
      </c>
      <c r="I99" s="44">
        <f>SUM(I96:I98)</f>
        <v>1857.2999999999997</v>
      </c>
      <c r="J99" s="16">
        <f t="shared" ref="J99:S99" si="86">SUM(J96,J97,J98)</f>
        <v>2953.107</v>
      </c>
      <c r="K99" s="16">
        <f t="shared" si="86"/>
        <v>1857.2999999999997</v>
      </c>
      <c r="L99" s="16">
        <f t="shared" si="86"/>
        <v>4810.4069999999992</v>
      </c>
      <c r="M99" s="16">
        <f t="shared" si="86"/>
        <v>-3.0000000002701199E-3</v>
      </c>
      <c r="N99" s="16">
        <f t="shared" si="86"/>
        <v>0</v>
      </c>
      <c r="O99" s="16">
        <f t="shared" si="86"/>
        <v>0</v>
      </c>
      <c r="P99" s="16">
        <f t="shared" si="86"/>
        <v>0</v>
      </c>
      <c r="Q99" s="16">
        <f t="shared" si="86"/>
        <v>0</v>
      </c>
      <c r="R99" s="16">
        <f t="shared" si="86"/>
        <v>0</v>
      </c>
      <c r="S99" s="16">
        <f t="shared" si="86"/>
        <v>0</v>
      </c>
      <c r="T99" s="17"/>
    </row>
    <row r="100" spans="1:20" ht="12.75" customHeight="1" x14ac:dyDescent="0.2">
      <c r="A100" s="111"/>
      <c r="B100" s="126"/>
      <c r="C100" s="129"/>
      <c r="D100" s="5" t="s">
        <v>14</v>
      </c>
      <c r="E100" s="30">
        <v>212.7</v>
      </c>
      <c r="F100" s="26">
        <v>4.7699999999999996</v>
      </c>
      <c r="G100" s="26">
        <v>3</v>
      </c>
      <c r="H100" s="3">
        <v>1014.58</v>
      </c>
      <c r="I100" s="3">
        <v>638.1</v>
      </c>
      <c r="J100" s="2">
        <f>(E100*F100)</f>
        <v>1014.5789999999998</v>
      </c>
      <c r="K100" s="2">
        <f>(E100*G100)</f>
        <v>638.09999999999991</v>
      </c>
      <c r="L100" s="20">
        <f>SUM(J100,K100)</f>
        <v>1652.6789999999996</v>
      </c>
      <c r="M100" s="1">
        <f>SUM(J100-H100)</f>
        <v>-1.0000000002037268E-3</v>
      </c>
      <c r="N100" s="1">
        <f>SUM(K100-I100)</f>
        <v>-1.1368683772161603E-13</v>
      </c>
      <c r="O100" s="2"/>
      <c r="P100" s="2"/>
      <c r="Q100" s="1"/>
      <c r="R100" s="1"/>
      <c r="S100" s="1"/>
      <c r="T100" s="19"/>
    </row>
    <row r="101" spans="1:20" ht="12.75" customHeight="1" x14ac:dyDescent="0.2">
      <c r="A101" s="111"/>
      <c r="B101" s="126"/>
      <c r="C101" s="129"/>
      <c r="D101" s="5" t="s">
        <v>15</v>
      </c>
      <c r="E101" s="30">
        <v>254.22</v>
      </c>
      <c r="F101" s="26">
        <v>4.7699999999999996</v>
      </c>
      <c r="G101" s="26">
        <v>3</v>
      </c>
      <c r="H101" s="3">
        <v>1212.6300000000001</v>
      </c>
      <c r="I101" s="3">
        <v>762.66</v>
      </c>
      <c r="J101" s="2">
        <f>(E101*F101)</f>
        <v>1212.6293999999998</v>
      </c>
      <c r="K101" s="2">
        <f t="shared" ref="K101:K102" si="87">(E101*G101)</f>
        <v>762.66</v>
      </c>
      <c r="L101" s="20">
        <f>SUM(J101,K101)</f>
        <v>1975.2893999999997</v>
      </c>
      <c r="M101" s="1">
        <f t="shared" ref="M101:M102" si="88">SUM(J101-H101)</f>
        <v>-6.0000000030413503E-4</v>
      </c>
      <c r="N101" s="1">
        <f t="shared" ref="N101:N102" si="89">SUM(K101-I101)</f>
        <v>0</v>
      </c>
      <c r="O101" s="2"/>
      <c r="P101" s="2"/>
      <c r="Q101" s="1"/>
      <c r="R101" s="1"/>
      <c r="S101" s="1"/>
      <c r="T101" s="19"/>
    </row>
    <row r="102" spans="1:20" ht="12.75" customHeight="1" x14ac:dyDescent="0.2">
      <c r="A102" s="111"/>
      <c r="B102" s="126"/>
      <c r="C102" s="129"/>
      <c r="D102" s="5" t="s">
        <v>16</v>
      </c>
      <c r="E102" s="31">
        <v>251.62</v>
      </c>
      <c r="F102" s="26">
        <v>4.7699999999999996</v>
      </c>
      <c r="G102" s="26">
        <v>3</v>
      </c>
      <c r="H102" s="3">
        <v>1200.23</v>
      </c>
      <c r="I102" s="3">
        <v>754.86</v>
      </c>
      <c r="J102" s="2">
        <f>(E102*F102)</f>
        <v>1200.2274</v>
      </c>
      <c r="K102" s="2">
        <f t="shared" si="87"/>
        <v>754.86</v>
      </c>
      <c r="L102" s="20">
        <f>SUM(J102,K102)</f>
        <v>1955.0873999999999</v>
      </c>
      <c r="M102" s="1">
        <f t="shared" si="88"/>
        <v>-2.6000000000294676E-3</v>
      </c>
      <c r="N102" s="1">
        <f t="shared" si="89"/>
        <v>0</v>
      </c>
      <c r="O102" s="2"/>
      <c r="P102" s="2"/>
      <c r="Q102" s="1"/>
      <c r="R102" s="1"/>
      <c r="S102" s="1"/>
      <c r="T102" s="19"/>
    </row>
    <row r="103" spans="1:20" ht="12.75" customHeight="1" x14ac:dyDescent="0.2">
      <c r="A103" s="111"/>
      <c r="B103" s="126"/>
      <c r="C103" s="129"/>
      <c r="D103" s="34" t="s">
        <v>54</v>
      </c>
      <c r="E103" s="16">
        <f>SUM(E100,E101,E102)</f>
        <v>718.54</v>
      </c>
      <c r="F103" s="16"/>
      <c r="G103" s="16"/>
      <c r="H103" s="44">
        <f>SUM(H100:H102)</f>
        <v>3427.44</v>
      </c>
      <c r="I103" s="44">
        <f>SUM(I100:I102)</f>
        <v>2155.62</v>
      </c>
      <c r="J103" s="16">
        <f t="shared" ref="J103:S103" si="90">SUM(J100,J101,J102)</f>
        <v>3427.4357999999993</v>
      </c>
      <c r="K103" s="16">
        <f t="shared" si="90"/>
        <v>2155.62</v>
      </c>
      <c r="L103" s="16">
        <f t="shared" si="90"/>
        <v>5583.0557999999992</v>
      </c>
      <c r="M103" s="16">
        <f t="shared" si="90"/>
        <v>-4.2000000005373295E-3</v>
      </c>
      <c r="N103" s="16">
        <f t="shared" si="90"/>
        <v>-1.1368683772161603E-13</v>
      </c>
      <c r="O103" s="16">
        <f t="shared" si="90"/>
        <v>0</v>
      </c>
      <c r="P103" s="16">
        <f t="shared" si="90"/>
        <v>0</v>
      </c>
      <c r="Q103" s="16">
        <f t="shared" si="90"/>
        <v>0</v>
      </c>
      <c r="R103" s="16">
        <f t="shared" si="90"/>
        <v>0</v>
      </c>
      <c r="S103" s="16">
        <f t="shared" si="90"/>
        <v>0</v>
      </c>
      <c r="T103" s="17"/>
    </row>
    <row r="104" spans="1:20" ht="12.75" customHeight="1" x14ac:dyDescent="0.2">
      <c r="A104" s="111"/>
      <c r="B104" s="126"/>
      <c r="C104" s="129"/>
      <c r="D104" s="5" t="s">
        <v>17</v>
      </c>
      <c r="E104" s="30">
        <v>229.86</v>
      </c>
      <c r="F104" s="26">
        <v>4.7699999999999996</v>
      </c>
      <c r="G104" s="26">
        <v>3</v>
      </c>
      <c r="H104" s="3">
        <v>1096.43</v>
      </c>
      <c r="I104" s="3">
        <v>689.58</v>
      </c>
      <c r="J104" s="2">
        <f>(E104*F104)</f>
        <v>1096.4322</v>
      </c>
      <c r="K104" s="2">
        <f>(E104*G104)</f>
        <v>689.58</v>
      </c>
      <c r="L104" s="20">
        <f>SUM(J104,K104)</f>
        <v>1786.0122000000001</v>
      </c>
      <c r="M104" s="1">
        <f>SUM(J104-H104)</f>
        <v>2.1999999999025022E-3</v>
      </c>
      <c r="N104" s="1">
        <f>SUM(K104-I104)</f>
        <v>0</v>
      </c>
      <c r="O104" s="2"/>
      <c r="P104" s="2"/>
      <c r="Q104" s="1"/>
      <c r="R104" s="1"/>
      <c r="S104" s="1"/>
      <c r="T104" s="19"/>
    </row>
    <row r="105" spans="1:20" ht="12.75" customHeight="1" x14ac:dyDescent="0.2">
      <c r="A105" s="111"/>
      <c r="B105" s="126"/>
      <c r="C105" s="129"/>
      <c r="D105" s="5" t="s">
        <v>18</v>
      </c>
      <c r="E105" s="30">
        <v>256.56</v>
      </c>
      <c r="F105" s="26">
        <v>4.7699999999999996</v>
      </c>
      <c r="G105" s="26">
        <v>3</v>
      </c>
      <c r="H105" s="3">
        <v>1223.79</v>
      </c>
      <c r="I105" s="3">
        <v>769.68</v>
      </c>
      <c r="J105" s="2">
        <f>(E105*F105)</f>
        <v>1223.7911999999999</v>
      </c>
      <c r="K105" s="2">
        <f t="shared" ref="K105:K106" si="91">(E105*G105)</f>
        <v>769.68000000000006</v>
      </c>
      <c r="L105" s="20">
        <f>SUM(J105,K105)</f>
        <v>1993.4712</v>
      </c>
      <c r="M105" s="1">
        <f t="shared" ref="M105:M106" si="92">SUM(J105-H105)</f>
        <v>1.199999999926149E-3</v>
      </c>
      <c r="N105" s="1">
        <f t="shared" ref="N105:N106" si="93">SUM(K105-I105)</f>
        <v>1.1368683772161603E-13</v>
      </c>
      <c r="O105" s="2"/>
      <c r="P105" s="2"/>
      <c r="Q105" s="1"/>
      <c r="R105" s="1"/>
      <c r="S105" s="1"/>
      <c r="T105" s="19"/>
    </row>
    <row r="106" spans="1:20" ht="13.5" customHeight="1" x14ac:dyDescent="0.2">
      <c r="A106" s="112"/>
      <c r="B106" s="127"/>
      <c r="C106" s="130"/>
      <c r="D106" s="5" t="s">
        <v>19</v>
      </c>
      <c r="E106" s="31">
        <v>226.7</v>
      </c>
      <c r="F106" s="26">
        <v>4.7699999999999996</v>
      </c>
      <c r="G106" s="26">
        <v>3</v>
      </c>
      <c r="H106" s="3">
        <v>1081.3599999999999</v>
      </c>
      <c r="I106" s="3">
        <v>680.1</v>
      </c>
      <c r="J106" s="2">
        <f>(E106*F106)</f>
        <v>1081.3589999999999</v>
      </c>
      <c r="K106" s="2">
        <f t="shared" si="91"/>
        <v>680.09999999999991</v>
      </c>
      <c r="L106" s="20">
        <f>SUM(J106,K106)</f>
        <v>1761.4589999999998</v>
      </c>
      <c r="M106" s="1">
        <f t="shared" si="92"/>
        <v>-9.9999999997635314E-4</v>
      </c>
      <c r="N106" s="1">
        <f t="shared" si="93"/>
        <v>-1.1368683772161603E-13</v>
      </c>
      <c r="O106" s="2"/>
      <c r="P106" s="2"/>
      <c r="Q106" s="1"/>
      <c r="R106" s="1"/>
      <c r="S106" s="1"/>
      <c r="T106" s="19"/>
    </row>
    <row r="107" spans="1:20" ht="24.75" x14ac:dyDescent="0.25">
      <c r="A107" s="8"/>
      <c r="B107" s="8"/>
      <c r="C107" s="8"/>
      <c r="D107" s="34" t="s">
        <v>55</v>
      </c>
      <c r="E107" s="16">
        <f>SUM(E104,E105,E106)</f>
        <v>713.12</v>
      </c>
      <c r="F107" s="16"/>
      <c r="G107" s="16"/>
      <c r="H107" s="44">
        <f>SUM(H104:H106)</f>
        <v>3401.58</v>
      </c>
      <c r="I107" s="44">
        <f>SUM(I104:I106)</f>
        <v>2139.36</v>
      </c>
      <c r="J107" s="16">
        <f t="shared" ref="J107:S107" si="94">SUM(J104,J105,J106)</f>
        <v>3401.5823999999998</v>
      </c>
      <c r="K107" s="16">
        <f t="shared" si="94"/>
        <v>2139.36</v>
      </c>
      <c r="L107" s="16">
        <f t="shared" si="94"/>
        <v>5540.9423999999999</v>
      </c>
      <c r="M107" s="16">
        <f t="shared" si="94"/>
        <v>2.3999999998522981E-3</v>
      </c>
      <c r="N107" s="16">
        <f t="shared" si="94"/>
        <v>0</v>
      </c>
      <c r="O107" s="16">
        <f t="shared" si="94"/>
        <v>0</v>
      </c>
      <c r="P107" s="16">
        <f t="shared" si="94"/>
        <v>0</v>
      </c>
      <c r="Q107" s="16">
        <f t="shared" si="94"/>
        <v>0</v>
      </c>
      <c r="R107" s="16">
        <f t="shared" si="94"/>
        <v>0</v>
      </c>
      <c r="S107" s="16">
        <f t="shared" si="94"/>
        <v>0</v>
      </c>
      <c r="T107" s="17"/>
    </row>
    <row r="108" spans="1:20" s="43" customFormat="1" x14ac:dyDescent="0.2">
      <c r="A108" s="38"/>
      <c r="B108" s="38"/>
      <c r="C108" s="39"/>
      <c r="D108" s="40" t="s">
        <v>56</v>
      </c>
      <c r="E108" s="41">
        <f>SUM(E95+E99+E103+E107)</f>
        <v>2574.2799999999997</v>
      </c>
      <c r="F108" s="41">
        <f>SUM(F95+F99+F103+F107)</f>
        <v>0</v>
      </c>
      <c r="G108" s="41">
        <f>SUM(G95+G99+G103+G107)</f>
        <v>0</v>
      </c>
      <c r="H108" s="45">
        <f>SUM(H95,H99,H103,H107)</f>
        <v>12279.33</v>
      </c>
      <c r="I108" s="45">
        <f>SUM(I107,I103,I99,I95)</f>
        <v>7722.8399999999983</v>
      </c>
      <c r="J108" s="41">
        <f t="shared" ref="J108:S108" si="95">SUM(J95+J99+J103+J107)</f>
        <v>12279.315599999998</v>
      </c>
      <c r="K108" s="41">
        <f t="shared" si="95"/>
        <v>7722.84</v>
      </c>
      <c r="L108" s="41">
        <f t="shared" si="95"/>
        <v>20002.155599999998</v>
      </c>
      <c r="M108" s="41">
        <f>SUM(M107,M103,M99,M95)</f>
        <v>-1.4400000001160151E-2</v>
      </c>
      <c r="N108" s="41">
        <f>SUM(N95,N99,N103,N107)</f>
        <v>-1.1368683772161603E-13</v>
      </c>
      <c r="O108" s="41">
        <f t="shared" si="95"/>
        <v>0</v>
      </c>
      <c r="P108" s="41">
        <f t="shared" si="95"/>
        <v>0</v>
      </c>
      <c r="Q108" s="41">
        <f t="shared" si="95"/>
        <v>0</v>
      </c>
      <c r="R108" s="41">
        <f t="shared" si="95"/>
        <v>0</v>
      </c>
      <c r="S108" s="41">
        <f t="shared" si="95"/>
        <v>0</v>
      </c>
      <c r="T108" s="42"/>
    </row>
    <row r="109" spans="1:20" ht="12.75" customHeight="1" x14ac:dyDescent="0.2">
      <c r="A109" s="110">
        <v>7</v>
      </c>
      <c r="B109" s="125" t="s">
        <v>32</v>
      </c>
      <c r="C109" s="128" t="s">
        <v>27</v>
      </c>
      <c r="D109" s="5" t="s">
        <v>8</v>
      </c>
      <c r="E109" s="26">
        <v>1024.1199999999999</v>
      </c>
      <c r="F109" s="26">
        <v>4.7699999999999996</v>
      </c>
      <c r="G109" s="26">
        <v>3</v>
      </c>
      <c r="H109" s="3">
        <v>4885.05</v>
      </c>
      <c r="I109" s="3">
        <v>3072.36</v>
      </c>
      <c r="J109" s="2">
        <f>(E109*F109)</f>
        <v>4885.0523999999987</v>
      </c>
      <c r="K109" s="2">
        <f>(E109*G109)</f>
        <v>3072.3599999999997</v>
      </c>
      <c r="L109" s="20">
        <f>SUM(J109,K109)</f>
        <v>7957.4123999999983</v>
      </c>
      <c r="M109" s="1">
        <f>SUM(J109-H109)</f>
        <v>2.399999998488056E-3</v>
      </c>
      <c r="N109" s="1">
        <f>SUM(K109-I109)</f>
        <v>-4.5474735088646412E-13</v>
      </c>
      <c r="O109" s="2"/>
      <c r="P109" s="2"/>
      <c r="Q109" s="1"/>
      <c r="R109" s="1"/>
      <c r="S109" s="1"/>
      <c r="T109" s="19"/>
    </row>
    <row r="110" spans="1:20" ht="12.75" customHeight="1" x14ac:dyDescent="0.2">
      <c r="A110" s="111"/>
      <c r="B110" s="126"/>
      <c r="C110" s="129"/>
      <c r="D110" s="5" t="s">
        <v>9</v>
      </c>
      <c r="E110" s="31">
        <v>931.44</v>
      </c>
      <c r="F110" s="26">
        <v>4.7699999999999996</v>
      </c>
      <c r="G110" s="26">
        <v>3</v>
      </c>
      <c r="H110" s="3">
        <v>4442.97</v>
      </c>
      <c r="I110" s="3">
        <v>2794.32</v>
      </c>
      <c r="J110" s="2">
        <f>(E110*F110)</f>
        <v>4442.9687999999996</v>
      </c>
      <c r="K110" s="2">
        <f t="shared" ref="K110:K111" si="96">(E110*G110)</f>
        <v>2794.32</v>
      </c>
      <c r="L110" s="20">
        <f>SUM(J110,K110)</f>
        <v>7237.2888000000003</v>
      </c>
      <c r="M110" s="1">
        <f t="shared" ref="M110:M111" si="97">SUM(J110-H110)</f>
        <v>-1.2000000006082701E-3</v>
      </c>
      <c r="N110" s="1">
        <f t="shared" ref="N110:N111" si="98">SUM(K110-I110)</f>
        <v>0</v>
      </c>
      <c r="O110" s="2"/>
      <c r="P110" s="2"/>
      <c r="Q110" s="1"/>
      <c r="R110" s="1"/>
      <c r="S110" s="1"/>
      <c r="T110" s="19"/>
    </row>
    <row r="111" spans="1:20" ht="12.75" customHeight="1" x14ac:dyDescent="0.2">
      <c r="A111" s="111"/>
      <c r="B111" s="126"/>
      <c r="C111" s="129"/>
      <c r="D111" s="5" t="s">
        <v>10</v>
      </c>
      <c r="E111" s="31">
        <v>1272.74</v>
      </c>
      <c r="F111" s="26">
        <v>4.7699999999999996</v>
      </c>
      <c r="G111" s="26">
        <v>3</v>
      </c>
      <c r="H111" s="3">
        <v>6070.97</v>
      </c>
      <c r="I111" s="3">
        <v>3818.22</v>
      </c>
      <c r="J111" s="2">
        <f>(E111*F111)</f>
        <v>6070.9697999999999</v>
      </c>
      <c r="K111" s="2">
        <f t="shared" si="96"/>
        <v>3818.2200000000003</v>
      </c>
      <c r="L111" s="20">
        <f>SUM(J111,K111)</f>
        <v>9889.1898000000001</v>
      </c>
      <c r="M111" s="1">
        <f t="shared" si="97"/>
        <v>-2.0000000040454324E-4</v>
      </c>
      <c r="N111" s="1">
        <f t="shared" si="98"/>
        <v>4.5474735088646412E-13</v>
      </c>
      <c r="O111" s="2"/>
      <c r="P111" s="2"/>
      <c r="Q111" s="1"/>
      <c r="R111" s="1"/>
      <c r="S111" s="1"/>
      <c r="T111" s="19"/>
    </row>
    <row r="112" spans="1:20" ht="12.75" customHeight="1" x14ac:dyDescent="0.2">
      <c r="A112" s="111"/>
      <c r="B112" s="126"/>
      <c r="C112" s="129"/>
      <c r="D112" s="34" t="s">
        <v>52</v>
      </c>
      <c r="E112" s="16">
        <f>SUM(E109,E110,E111)</f>
        <v>3228.3</v>
      </c>
      <c r="F112" s="16"/>
      <c r="G112" s="16"/>
      <c r="H112" s="44">
        <f>SUM(H109:H111)</f>
        <v>15398.990000000002</v>
      </c>
      <c r="I112" s="44">
        <f>SUM(I109:I111)</f>
        <v>9684.9</v>
      </c>
      <c r="J112" s="16">
        <f t="shared" ref="J112:S112" si="99">SUM(J109,J110,J111)</f>
        <v>15398.990999999998</v>
      </c>
      <c r="K112" s="16">
        <f t="shared" si="99"/>
        <v>9684.9000000000015</v>
      </c>
      <c r="L112" s="16">
        <f t="shared" si="99"/>
        <v>25083.891</v>
      </c>
      <c r="M112" s="16">
        <f t="shared" si="99"/>
        <v>9.9999999747524271E-4</v>
      </c>
      <c r="N112" s="16">
        <f t="shared" si="99"/>
        <v>0</v>
      </c>
      <c r="O112" s="16">
        <f t="shared" si="99"/>
        <v>0</v>
      </c>
      <c r="P112" s="16">
        <f t="shared" si="99"/>
        <v>0</v>
      </c>
      <c r="Q112" s="16">
        <f t="shared" si="99"/>
        <v>0</v>
      </c>
      <c r="R112" s="16">
        <f t="shared" si="99"/>
        <v>0</v>
      </c>
      <c r="S112" s="16">
        <f t="shared" si="99"/>
        <v>0</v>
      </c>
      <c r="T112" s="17"/>
    </row>
    <row r="113" spans="1:20" ht="12.75" customHeight="1" x14ac:dyDescent="0.2">
      <c r="A113" s="111"/>
      <c r="B113" s="126"/>
      <c r="C113" s="129"/>
      <c r="D113" s="5" t="s">
        <v>11</v>
      </c>
      <c r="E113" s="30">
        <v>1119</v>
      </c>
      <c r="F113" s="26">
        <v>4.7699999999999996</v>
      </c>
      <c r="G113" s="26">
        <v>3</v>
      </c>
      <c r="H113" s="3">
        <v>5337.63</v>
      </c>
      <c r="I113" s="3">
        <v>3357</v>
      </c>
      <c r="J113" s="2">
        <f>(E113*F113)</f>
        <v>5337.6299999999992</v>
      </c>
      <c r="K113" s="2">
        <f>(E113*G113)</f>
        <v>3357</v>
      </c>
      <c r="L113" s="20">
        <f>SUM(J113,K113)</f>
        <v>8694.6299999999992</v>
      </c>
      <c r="M113" s="1">
        <f>SUM(J113-H113)</f>
        <v>-9.0949470177292824E-13</v>
      </c>
      <c r="N113" s="1">
        <f>SUM(K113-I113)</f>
        <v>0</v>
      </c>
      <c r="O113" s="2"/>
      <c r="P113" s="2"/>
      <c r="Q113" s="1"/>
      <c r="R113" s="1"/>
      <c r="S113" s="1"/>
      <c r="T113" s="19"/>
    </row>
    <row r="114" spans="1:20" ht="12.75" customHeight="1" x14ac:dyDescent="0.2">
      <c r="A114" s="111"/>
      <c r="B114" s="126"/>
      <c r="C114" s="129"/>
      <c r="D114" s="5" t="s">
        <v>12</v>
      </c>
      <c r="E114" s="30">
        <v>1196.28</v>
      </c>
      <c r="F114" s="26">
        <v>4.7699999999999996</v>
      </c>
      <c r="G114" s="26">
        <v>3</v>
      </c>
      <c r="H114" s="3">
        <v>5706.26</v>
      </c>
      <c r="I114" s="3">
        <v>3588.84</v>
      </c>
      <c r="J114" s="2">
        <f>(E114*F114)</f>
        <v>5706.2555999999995</v>
      </c>
      <c r="K114" s="2">
        <f t="shared" ref="K114:K115" si="100">(E114*G114)</f>
        <v>3588.84</v>
      </c>
      <c r="L114" s="20">
        <f>SUM(J114,K114)</f>
        <v>9295.0956000000006</v>
      </c>
      <c r="M114" s="1">
        <f t="shared" ref="M114:M115" si="101">SUM(J114-H114)</f>
        <v>-4.400000000714499E-3</v>
      </c>
      <c r="N114" s="1">
        <f t="shared" ref="N114:N115" si="102">SUM(K114-I114)</f>
        <v>0</v>
      </c>
      <c r="O114" s="2"/>
      <c r="P114" s="2"/>
      <c r="Q114" s="1"/>
      <c r="R114" s="1"/>
      <c r="S114" s="1"/>
      <c r="T114" s="19"/>
    </row>
    <row r="115" spans="1:20" ht="12.75" customHeight="1" x14ac:dyDescent="0.2">
      <c r="A115" s="111"/>
      <c r="B115" s="126"/>
      <c r="C115" s="129"/>
      <c r="D115" s="5" t="s">
        <v>13</v>
      </c>
      <c r="E115" s="30">
        <v>1113.9000000000001</v>
      </c>
      <c r="F115" s="26">
        <v>4.7699999999999996</v>
      </c>
      <c r="G115" s="26">
        <v>3</v>
      </c>
      <c r="H115" s="3">
        <v>5313.3</v>
      </c>
      <c r="I115" s="3">
        <v>3341.7</v>
      </c>
      <c r="J115" s="2">
        <f>(E115*F115)</f>
        <v>5313.3029999999999</v>
      </c>
      <c r="K115" s="2">
        <f t="shared" si="100"/>
        <v>3341.7000000000003</v>
      </c>
      <c r="L115" s="20">
        <f>SUM(J115,K115)</f>
        <v>8655.0030000000006</v>
      </c>
      <c r="M115" s="1">
        <f t="shared" si="101"/>
        <v>2.9999999997016857E-3</v>
      </c>
      <c r="N115" s="1">
        <f t="shared" si="102"/>
        <v>4.5474735088646412E-13</v>
      </c>
      <c r="O115" s="2"/>
      <c r="P115" s="2"/>
      <c r="Q115" s="1"/>
      <c r="R115" s="1"/>
      <c r="S115" s="1"/>
      <c r="T115" s="19"/>
    </row>
    <row r="116" spans="1:20" ht="12.75" customHeight="1" x14ac:dyDescent="0.2">
      <c r="A116" s="111"/>
      <c r="B116" s="126"/>
      <c r="C116" s="129"/>
      <c r="D116" s="34" t="s">
        <v>53</v>
      </c>
      <c r="E116" s="16">
        <f>SUM(E113,E114,E115)</f>
        <v>3429.18</v>
      </c>
      <c r="F116" s="16"/>
      <c r="G116" s="16"/>
      <c r="H116" s="44">
        <f>SUM(H113:H115)</f>
        <v>16357.189999999999</v>
      </c>
      <c r="I116" s="44">
        <f>SUM(I113:I115)</f>
        <v>10287.540000000001</v>
      </c>
      <c r="J116" s="16">
        <f t="shared" ref="J116:S116" si="103">SUM(J113,J114,J115)</f>
        <v>16357.188599999998</v>
      </c>
      <c r="K116" s="16">
        <f t="shared" si="103"/>
        <v>10287.540000000001</v>
      </c>
      <c r="L116" s="16">
        <f t="shared" si="103"/>
        <v>26644.728599999999</v>
      </c>
      <c r="M116" s="16">
        <f t="shared" si="103"/>
        <v>-1.400000001922308E-3</v>
      </c>
      <c r="N116" s="16">
        <f t="shared" si="103"/>
        <v>4.5474735088646412E-13</v>
      </c>
      <c r="O116" s="16">
        <f t="shared" si="103"/>
        <v>0</v>
      </c>
      <c r="P116" s="16">
        <f t="shared" si="103"/>
        <v>0</v>
      </c>
      <c r="Q116" s="16">
        <f t="shared" si="103"/>
        <v>0</v>
      </c>
      <c r="R116" s="16">
        <f t="shared" si="103"/>
        <v>0</v>
      </c>
      <c r="S116" s="16">
        <f t="shared" si="103"/>
        <v>0</v>
      </c>
      <c r="T116" s="17"/>
    </row>
    <row r="117" spans="1:20" ht="12.75" customHeight="1" x14ac:dyDescent="0.2">
      <c r="A117" s="111"/>
      <c r="B117" s="126"/>
      <c r="C117" s="129"/>
      <c r="D117" s="5" t="s">
        <v>14</v>
      </c>
      <c r="E117" s="30">
        <v>1120.98</v>
      </c>
      <c r="F117" s="26">
        <v>4.7699999999999996</v>
      </c>
      <c r="G117" s="26">
        <v>3</v>
      </c>
      <c r="H117" s="3">
        <v>5347.07</v>
      </c>
      <c r="I117" s="3">
        <v>3362.94</v>
      </c>
      <c r="J117" s="2">
        <f>(E117*F117)</f>
        <v>5347.0745999999999</v>
      </c>
      <c r="K117" s="2">
        <f>(E117*G117)</f>
        <v>3362.94</v>
      </c>
      <c r="L117" s="20">
        <f>SUM(J117,K117)</f>
        <v>8710.0146000000004</v>
      </c>
      <c r="M117" s="1">
        <f>SUM(J117-H117)</f>
        <v>4.6000000002095476E-3</v>
      </c>
      <c r="N117" s="1">
        <f>SUM(K117-I117)</f>
        <v>0</v>
      </c>
      <c r="O117" s="2"/>
      <c r="P117" s="2"/>
      <c r="Q117" s="1"/>
      <c r="R117" s="1"/>
      <c r="S117" s="1"/>
      <c r="T117" s="19"/>
    </row>
    <row r="118" spans="1:20" ht="12.75" customHeight="1" x14ac:dyDescent="0.2">
      <c r="A118" s="111"/>
      <c r="B118" s="126"/>
      <c r="C118" s="129"/>
      <c r="D118" s="5" t="s">
        <v>15</v>
      </c>
      <c r="E118" s="30">
        <v>1292.6400000000001</v>
      </c>
      <c r="F118" s="26">
        <v>4.7699999999999996</v>
      </c>
      <c r="G118" s="26">
        <v>3</v>
      </c>
      <c r="H118" s="3">
        <v>6165.89</v>
      </c>
      <c r="I118" s="3">
        <v>3877.92</v>
      </c>
      <c r="J118" s="2">
        <f>(E118*F118)</f>
        <v>6165.8927999999996</v>
      </c>
      <c r="K118" s="2">
        <f t="shared" ref="K118:K119" si="104">(E118*G118)</f>
        <v>3877.92</v>
      </c>
      <c r="L118" s="20">
        <f>SUM(J118,K118)</f>
        <v>10043.8128</v>
      </c>
      <c r="M118" s="1">
        <f t="shared" ref="M118:M119" si="105">SUM(J118-H118)</f>
        <v>2.7999999992971425E-3</v>
      </c>
      <c r="N118" s="1">
        <f t="shared" ref="N118:N119" si="106">SUM(K118-I118)</f>
        <v>0</v>
      </c>
      <c r="O118" s="2"/>
      <c r="P118" s="2"/>
      <c r="Q118" s="1"/>
      <c r="R118" s="1"/>
      <c r="S118" s="1"/>
      <c r="T118" s="19"/>
    </row>
    <row r="119" spans="1:20" ht="12.75" customHeight="1" x14ac:dyDescent="0.2">
      <c r="A119" s="111"/>
      <c r="B119" s="126"/>
      <c r="C119" s="129"/>
      <c r="D119" s="5" t="s">
        <v>16</v>
      </c>
      <c r="E119" s="31">
        <v>1163.5</v>
      </c>
      <c r="F119" s="26">
        <v>4.7699999999999996</v>
      </c>
      <c r="G119" s="26">
        <v>3</v>
      </c>
      <c r="H119" s="3">
        <v>5549.9</v>
      </c>
      <c r="I119" s="3">
        <v>3490.5</v>
      </c>
      <c r="J119" s="2">
        <f>(E119*F119)</f>
        <v>5549.8949999999995</v>
      </c>
      <c r="K119" s="2">
        <f t="shared" si="104"/>
        <v>3490.5</v>
      </c>
      <c r="L119" s="20">
        <f>SUM(J119,K119)</f>
        <v>9040.3950000000004</v>
      </c>
      <c r="M119" s="1">
        <f t="shared" si="105"/>
        <v>-5.0000000001091394E-3</v>
      </c>
      <c r="N119" s="1">
        <f t="shared" si="106"/>
        <v>0</v>
      </c>
      <c r="O119" s="2"/>
      <c r="P119" s="2"/>
      <c r="Q119" s="1"/>
      <c r="R119" s="1"/>
      <c r="S119" s="1"/>
      <c r="T119" s="19"/>
    </row>
    <row r="120" spans="1:20" ht="12.75" customHeight="1" x14ac:dyDescent="0.2">
      <c r="A120" s="111"/>
      <c r="B120" s="126"/>
      <c r="C120" s="129"/>
      <c r="D120" s="34" t="s">
        <v>54</v>
      </c>
      <c r="E120" s="16">
        <f>SUM(E117,E118,E119)</f>
        <v>3577.12</v>
      </c>
      <c r="F120" s="16"/>
      <c r="G120" s="16"/>
      <c r="H120" s="44">
        <f>SUM(H117:H119)</f>
        <v>17062.86</v>
      </c>
      <c r="I120" s="44">
        <f>SUM(I117:I119)</f>
        <v>10731.36</v>
      </c>
      <c r="J120" s="16">
        <f t="shared" ref="J120:S120" si="107">SUM(J117,J118,J119)</f>
        <v>17062.862399999998</v>
      </c>
      <c r="K120" s="16">
        <f t="shared" si="107"/>
        <v>10731.36</v>
      </c>
      <c r="L120" s="16">
        <f t="shared" si="107"/>
        <v>27794.222400000002</v>
      </c>
      <c r="M120" s="16">
        <f t="shared" si="107"/>
        <v>2.3999999993975507E-3</v>
      </c>
      <c r="N120" s="16">
        <f t="shared" si="107"/>
        <v>0</v>
      </c>
      <c r="O120" s="16">
        <f t="shared" si="107"/>
        <v>0</v>
      </c>
      <c r="P120" s="16">
        <f t="shared" si="107"/>
        <v>0</v>
      </c>
      <c r="Q120" s="16">
        <f t="shared" si="107"/>
        <v>0</v>
      </c>
      <c r="R120" s="16">
        <f t="shared" si="107"/>
        <v>0</v>
      </c>
      <c r="S120" s="16">
        <f t="shared" si="107"/>
        <v>0</v>
      </c>
      <c r="T120" s="17"/>
    </row>
    <row r="121" spans="1:20" ht="12.75" customHeight="1" x14ac:dyDescent="0.2">
      <c r="A121" s="111"/>
      <c r="B121" s="126"/>
      <c r="C121" s="129"/>
      <c r="D121" s="5" t="s">
        <v>17</v>
      </c>
      <c r="E121" s="30">
        <v>964.56</v>
      </c>
      <c r="F121" s="26">
        <v>4.7699999999999996</v>
      </c>
      <c r="G121" s="26">
        <v>3</v>
      </c>
      <c r="H121" s="3">
        <v>4600.95</v>
      </c>
      <c r="I121" s="3">
        <v>2893.68</v>
      </c>
      <c r="J121" s="2">
        <f>(E121*F121)</f>
        <v>4600.9511999999995</v>
      </c>
      <c r="K121" s="2">
        <f>(E121*G121)</f>
        <v>2893.68</v>
      </c>
      <c r="L121" s="20">
        <f>SUM(J121,K121)</f>
        <v>7494.6311999999998</v>
      </c>
      <c r="M121" s="1">
        <f>SUM(J121-H121)</f>
        <v>1.1999999996987754E-3</v>
      </c>
      <c r="N121" s="1">
        <f>SUM(K121-I121)</f>
        <v>0</v>
      </c>
      <c r="O121" s="2"/>
      <c r="P121" s="2"/>
      <c r="Q121" s="1"/>
      <c r="R121" s="1"/>
      <c r="S121" s="1"/>
      <c r="T121" s="19"/>
    </row>
    <row r="122" spans="1:20" ht="12.75" customHeight="1" x14ac:dyDescent="0.2">
      <c r="A122" s="111"/>
      <c r="B122" s="126"/>
      <c r="C122" s="129"/>
      <c r="D122" s="5" t="s">
        <v>18</v>
      </c>
      <c r="E122" s="30">
        <v>1102.06</v>
      </c>
      <c r="F122" s="26">
        <v>4.7699999999999996</v>
      </c>
      <c r="G122" s="26">
        <v>3</v>
      </c>
      <c r="H122" s="3">
        <v>5256.83</v>
      </c>
      <c r="I122" s="3">
        <v>3306.18</v>
      </c>
      <c r="J122" s="2">
        <f>(E122*F122)</f>
        <v>5256.8261999999995</v>
      </c>
      <c r="K122" s="2">
        <f t="shared" ref="K122:K123" si="108">(E122*G122)</f>
        <v>3306.18</v>
      </c>
      <c r="L122" s="20">
        <f>SUM(J122,K122)</f>
        <v>8563.0061999999998</v>
      </c>
      <c r="M122" s="1">
        <f t="shared" ref="M122:M123" si="109">SUM(J122-H122)</f>
        <v>-3.800000000410364E-3</v>
      </c>
      <c r="N122" s="1">
        <f t="shared" ref="N122:N123" si="110">SUM(K122-I122)</f>
        <v>0</v>
      </c>
      <c r="O122" s="2"/>
      <c r="P122" s="2"/>
      <c r="Q122" s="1"/>
      <c r="R122" s="1"/>
      <c r="S122" s="1"/>
      <c r="T122" s="19"/>
    </row>
    <row r="123" spans="1:20" ht="13.5" customHeight="1" x14ac:dyDescent="0.2">
      <c r="A123" s="112"/>
      <c r="B123" s="127"/>
      <c r="C123" s="130"/>
      <c r="D123" s="5" t="s">
        <v>19</v>
      </c>
      <c r="E123" s="31">
        <v>907.38</v>
      </c>
      <c r="F123" s="26">
        <v>4.7699999999999996</v>
      </c>
      <c r="G123" s="26">
        <v>3</v>
      </c>
      <c r="H123" s="3">
        <v>4328.2</v>
      </c>
      <c r="I123" s="3">
        <v>2722.14</v>
      </c>
      <c r="J123" s="2">
        <f>(E123*F123)</f>
        <v>4328.2025999999996</v>
      </c>
      <c r="K123" s="2">
        <f t="shared" si="108"/>
        <v>2722.14</v>
      </c>
      <c r="L123" s="20">
        <f>SUM(J123,K123)</f>
        <v>7050.3425999999999</v>
      </c>
      <c r="M123" s="1">
        <f t="shared" si="109"/>
        <v>2.599999999802094E-3</v>
      </c>
      <c r="N123" s="1">
        <f t="shared" si="110"/>
        <v>0</v>
      </c>
      <c r="O123" s="2"/>
      <c r="P123" s="2"/>
      <c r="Q123" s="1"/>
      <c r="R123" s="1"/>
      <c r="S123" s="1"/>
      <c r="T123" s="19"/>
    </row>
    <row r="124" spans="1:20" ht="24.75" x14ac:dyDescent="0.25">
      <c r="A124" s="8"/>
      <c r="B124" s="8"/>
      <c r="C124" s="8"/>
      <c r="D124" s="34" t="s">
        <v>55</v>
      </c>
      <c r="E124" s="16">
        <f>SUM(E121,E122,E123)</f>
        <v>2974</v>
      </c>
      <c r="F124" s="16"/>
      <c r="G124" s="16"/>
      <c r="H124" s="44">
        <f>SUM(H121:H123)</f>
        <v>14185.98</v>
      </c>
      <c r="I124" s="44">
        <f>SUM(I121:I123)</f>
        <v>8922</v>
      </c>
      <c r="J124" s="16">
        <f t="shared" ref="J124:S124" si="111">SUM(J121,J122,J123)</f>
        <v>14185.98</v>
      </c>
      <c r="K124" s="16">
        <f t="shared" si="111"/>
        <v>8922</v>
      </c>
      <c r="L124" s="16">
        <f t="shared" si="111"/>
        <v>23107.98</v>
      </c>
      <c r="M124" s="16">
        <f t="shared" si="111"/>
        <v>-9.0949470177292824E-13</v>
      </c>
      <c r="N124" s="16">
        <f t="shared" si="111"/>
        <v>0</v>
      </c>
      <c r="O124" s="16">
        <f t="shared" si="111"/>
        <v>0</v>
      </c>
      <c r="P124" s="16">
        <f t="shared" si="111"/>
        <v>0</v>
      </c>
      <c r="Q124" s="16">
        <f t="shared" si="111"/>
        <v>0</v>
      </c>
      <c r="R124" s="16">
        <f t="shared" si="111"/>
        <v>0</v>
      </c>
      <c r="S124" s="16">
        <f t="shared" si="111"/>
        <v>0</v>
      </c>
      <c r="T124" s="17"/>
    </row>
    <row r="125" spans="1:20" s="43" customFormat="1" x14ac:dyDescent="0.2">
      <c r="A125" s="38"/>
      <c r="B125" s="38"/>
      <c r="C125" s="39"/>
      <c r="D125" s="40" t="s">
        <v>56</v>
      </c>
      <c r="E125" s="41">
        <f>SUM(E112+E116+E120+E124)</f>
        <v>13208.599999999999</v>
      </c>
      <c r="F125" s="41">
        <f>SUM(F112+F116+F120+F124)</f>
        <v>0</v>
      </c>
      <c r="G125" s="41">
        <f>SUM(G112+G116+G120+G124)</f>
        <v>0</v>
      </c>
      <c r="H125" s="45">
        <f>SUM(H112,H116,H120,H124)</f>
        <v>63005.020000000004</v>
      </c>
      <c r="I125" s="45">
        <f>SUM(I124,I120,I116,I112)</f>
        <v>39625.800000000003</v>
      </c>
      <c r="J125" s="41">
        <f t="shared" ref="J125:S125" si="112">SUM(J112+J116+J120+J124)</f>
        <v>63005.021999999997</v>
      </c>
      <c r="K125" s="41">
        <f t="shared" si="112"/>
        <v>39625.800000000003</v>
      </c>
      <c r="L125" s="41">
        <f t="shared" si="112"/>
        <v>102630.822</v>
      </c>
      <c r="M125" s="41">
        <f t="shared" si="112"/>
        <v>1.9999999940409907E-3</v>
      </c>
      <c r="N125" s="41">
        <f t="shared" si="112"/>
        <v>4.5474735088646412E-13</v>
      </c>
      <c r="O125" s="41">
        <f t="shared" si="112"/>
        <v>0</v>
      </c>
      <c r="P125" s="41">
        <f t="shared" si="112"/>
        <v>0</v>
      </c>
      <c r="Q125" s="41">
        <f t="shared" si="112"/>
        <v>0</v>
      </c>
      <c r="R125" s="41">
        <f t="shared" si="112"/>
        <v>0</v>
      </c>
      <c r="S125" s="41">
        <f t="shared" si="112"/>
        <v>0</v>
      </c>
      <c r="T125" s="42"/>
    </row>
    <row r="126" spans="1:20" ht="12.75" customHeight="1" x14ac:dyDescent="0.2">
      <c r="A126" s="110">
        <v>8</v>
      </c>
      <c r="B126" s="125" t="s">
        <v>33</v>
      </c>
      <c r="C126" s="128" t="s">
        <v>28</v>
      </c>
      <c r="D126" s="5" t="s">
        <v>8</v>
      </c>
      <c r="E126" s="30">
        <v>121.54</v>
      </c>
      <c r="F126" s="26">
        <v>4.7699999999999996</v>
      </c>
      <c r="G126" s="26">
        <v>3</v>
      </c>
      <c r="H126" s="3">
        <v>579.75</v>
      </c>
      <c r="I126" s="3">
        <v>364.62</v>
      </c>
      <c r="J126" s="2">
        <f>(E126*F126)</f>
        <v>579.74580000000003</v>
      </c>
      <c r="K126" s="2">
        <f>(E126*G126)</f>
        <v>364.62</v>
      </c>
      <c r="L126" s="20">
        <f>SUM(J126,K126)</f>
        <v>944.36580000000004</v>
      </c>
      <c r="M126" s="1">
        <f>SUM(J126-H126)</f>
        <v>-4.1999999999688953E-3</v>
      </c>
      <c r="N126" s="1">
        <f>SUM(K126-I126)</f>
        <v>0</v>
      </c>
      <c r="O126" s="2"/>
      <c r="P126" s="2"/>
      <c r="Q126" s="1"/>
      <c r="R126" s="1"/>
      <c r="S126" s="1"/>
      <c r="T126" s="19"/>
    </row>
    <row r="127" spans="1:20" ht="12.75" customHeight="1" x14ac:dyDescent="0.2">
      <c r="A127" s="111"/>
      <c r="B127" s="126"/>
      <c r="C127" s="129"/>
      <c r="D127" s="5" t="s">
        <v>9</v>
      </c>
      <c r="E127" s="31">
        <v>95.02</v>
      </c>
      <c r="F127" s="26">
        <v>4.7699999999999996</v>
      </c>
      <c r="G127" s="26">
        <v>3</v>
      </c>
      <c r="H127" s="3">
        <v>453.25</v>
      </c>
      <c r="I127" s="3">
        <v>285.06</v>
      </c>
      <c r="J127" s="2">
        <f>(E127*F127)</f>
        <v>453.24539999999996</v>
      </c>
      <c r="K127" s="2">
        <f t="shared" ref="K127:K128" si="113">(E127*G127)</f>
        <v>285.06</v>
      </c>
      <c r="L127" s="20">
        <f>SUM(J127,K127)</f>
        <v>738.30539999999996</v>
      </c>
      <c r="M127" s="1">
        <f t="shared" ref="M127:M128" si="114">SUM(J127-H127)</f>
        <v>-4.6000000000390173E-3</v>
      </c>
      <c r="N127" s="1">
        <f t="shared" ref="N127:N128" si="115">SUM(K127-I127)</f>
        <v>0</v>
      </c>
      <c r="O127" s="2"/>
      <c r="P127" s="2"/>
      <c r="Q127" s="1"/>
      <c r="R127" s="1"/>
      <c r="S127" s="1"/>
      <c r="T127" s="19"/>
    </row>
    <row r="128" spans="1:20" ht="12.75" customHeight="1" x14ac:dyDescent="0.2">
      <c r="A128" s="111"/>
      <c r="B128" s="126"/>
      <c r="C128" s="129"/>
      <c r="D128" s="5" t="s">
        <v>10</v>
      </c>
      <c r="E128" s="31">
        <v>204.94</v>
      </c>
      <c r="F128" s="26">
        <v>4.7699999999999996</v>
      </c>
      <c r="G128" s="26">
        <v>3</v>
      </c>
      <c r="H128" s="3">
        <v>977.56</v>
      </c>
      <c r="I128" s="3">
        <v>614.82000000000005</v>
      </c>
      <c r="J128" s="2">
        <f>(E128*F128)</f>
        <v>977.5637999999999</v>
      </c>
      <c r="K128" s="2">
        <f t="shared" si="113"/>
        <v>614.81999999999994</v>
      </c>
      <c r="L128" s="20">
        <f>SUM(J128,K128)</f>
        <v>1592.3837999999998</v>
      </c>
      <c r="M128" s="1">
        <f t="shared" si="114"/>
        <v>3.7999999999556167E-3</v>
      </c>
      <c r="N128" s="1">
        <f t="shared" si="115"/>
        <v>-1.1368683772161603E-13</v>
      </c>
      <c r="O128" s="2"/>
      <c r="P128" s="2"/>
      <c r="Q128" s="1"/>
      <c r="R128" s="1"/>
      <c r="S128" s="1"/>
      <c r="T128" s="19"/>
    </row>
    <row r="129" spans="1:20" ht="12.75" customHeight="1" x14ac:dyDescent="0.2">
      <c r="A129" s="111"/>
      <c r="B129" s="126"/>
      <c r="C129" s="129"/>
      <c r="D129" s="34" t="s">
        <v>52</v>
      </c>
      <c r="E129" s="16">
        <f>SUM(E126,E127,E128)</f>
        <v>421.5</v>
      </c>
      <c r="F129" s="16"/>
      <c r="G129" s="16"/>
      <c r="H129" s="44">
        <f>SUM(H126:H128)</f>
        <v>2010.56</v>
      </c>
      <c r="I129" s="44">
        <f>SUM(I126:I128)</f>
        <v>1264.5</v>
      </c>
      <c r="J129" s="16">
        <f t="shared" ref="J129:S129" si="116">SUM(J126,J127,J128)</f>
        <v>2010.5549999999998</v>
      </c>
      <c r="K129" s="16">
        <f t="shared" si="116"/>
        <v>1264.5</v>
      </c>
      <c r="L129" s="16">
        <f t="shared" si="116"/>
        <v>3275.0549999999998</v>
      </c>
      <c r="M129" s="16">
        <f t="shared" si="116"/>
        <v>-5.0000000000522959E-3</v>
      </c>
      <c r="N129" s="16">
        <f t="shared" si="116"/>
        <v>-1.1368683772161603E-13</v>
      </c>
      <c r="O129" s="16">
        <f t="shared" si="116"/>
        <v>0</v>
      </c>
      <c r="P129" s="16">
        <f t="shared" si="116"/>
        <v>0</v>
      </c>
      <c r="Q129" s="16">
        <f t="shared" si="116"/>
        <v>0</v>
      </c>
      <c r="R129" s="16">
        <f t="shared" si="116"/>
        <v>0</v>
      </c>
      <c r="S129" s="16">
        <f t="shared" si="116"/>
        <v>0</v>
      </c>
      <c r="T129" s="17"/>
    </row>
    <row r="130" spans="1:20" ht="12.75" customHeight="1" x14ac:dyDescent="0.2">
      <c r="A130" s="111"/>
      <c r="B130" s="126"/>
      <c r="C130" s="129"/>
      <c r="D130" s="5" t="s">
        <v>11</v>
      </c>
      <c r="E130" s="30">
        <v>127.34</v>
      </c>
      <c r="F130" s="26">
        <v>4.7699999999999996</v>
      </c>
      <c r="G130" s="26">
        <v>3</v>
      </c>
      <c r="H130" s="3">
        <v>607.41</v>
      </c>
      <c r="I130" s="3">
        <v>382.02</v>
      </c>
      <c r="J130" s="2">
        <f>(E130*F130)</f>
        <v>607.41179999999997</v>
      </c>
      <c r="K130" s="2">
        <f>(E130*G130)</f>
        <v>382.02</v>
      </c>
      <c r="L130" s="20">
        <f>SUM(J130,K130)</f>
        <v>989.43179999999995</v>
      </c>
      <c r="M130" s="1">
        <f>SUM(J130-H130)</f>
        <v>1.8000000000029104E-3</v>
      </c>
      <c r="N130" s="1">
        <f>SUM(K130-I130)</f>
        <v>0</v>
      </c>
      <c r="O130" s="2"/>
      <c r="P130" s="2"/>
      <c r="Q130" s="1"/>
      <c r="R130" s="1"/>
      <c r="S130" s="1"/>
      <c r="T130" s="19"/>
    </row>
    <row r="131" spans="1:20" ht="12.75" customHeight="1" x14ac:dyDescent="0.2">
      <c r="A131" s="111"/>
      <c r="B131" s="126"/>
      <c r="C131" s="129"/>
      <c r="D131" s="5" t="s">
        <v>12</v>
      </c>
      <c r="E131" s="30">
        <v>199.3</v>
      </c>
      <c r="F131" s="26">
        <v>4.7699999999999996</v>
      </c>
      <c r="G131" s="26">
        <v>3</v>
      </c>
      <c r="H131" s="3">
        <v>950.66</v>
      </c>
      <c r="I131" s="3">
        <v>597.9</v>
      </c>
      <c r="J131" s="2">
        <f>(E131*F131)</f>
        <v>950.66099999999994</v>
      </c>
      <c r="K131" s="2">
        <f t="shared" ref="K131:K132" si="117">(E131*G131)</f>
        <v>597.90000000000009</v>
      </c>
      <c r="L131" s="20">
        <f>SUM(J131,K131)</f>
        <v>1548.5610000000001</v>
      </c>
      <c r="M131" s="1">
        <f t="shared" ref="M131:M132" si="118">SUM(J131-H131)</f>
        <v>9.9999999997635314E-4</v>
      </c>
      <c r="N131" s="1">
        <f t="shared" ref="N131:N132" si="119">SUM(K131-I131)</f>
        <v>1.1368683772161603E-13</v>
      </c>
      <c r="O131" s="2"/>
      <c r="P131" s="2"/>
      <c r="Q131" s="1"/>
      <c r="R131" s="1"/>
      <c r="S131" s="1"/>
      <c r="T131" s="19"/>
    </row>
    <row r="132" spans="1:20" ht="12.75" customHeight="1" x14ac:dyDescent="0.2">
      <c r="A132" s="111"/>
      <c r="B132" s="126"/>
      <c r="C132" s="129"/>
      <c r="D132" s="5" t="s">
        <v>13</v>
      </c>
      <c r="E132" s="30">
        <v>310.60000000000002</v>
      </c>
      <c r="F132" s="26">
        <v>4.7699999999999996</v>
      </c>
      <c r="G132" s="26">
        <v>3</v>
      </c>
      <c r="H132" s="3">
        <v>1481.56</v>
      </c>
      <c r="I132" s="3">
        <v>931.8</v>
      </c>
      <c r="J132" s="2">
        <f>(E132*F132)</f>
        <v>1481.5619999999999</v>
      </c>
      <c r="K132" s="2">
        <f t="shared" si="117"/>
        <v>931.80000000000007</v>
      </c>
      <c r="L132" s="20">
        <f>SUM(J132,K132)</f>
        <v>2413.3620000000001</v>
      </c>
      <c r="M132" s="1">
        <f t="shared" si="118"/>
        <v>1.9999999999527063E-3</v>
      </c>
      <c r="N132" s="1">
        <f t="shared" si="119"/>
        <v>1.1368683772161603E-13</v>
      </c>
      <c r="O132" s="2"/>
      <c r="P132" s="2"/>
      <c r="Q132" s="1"/>
      <c r="R132" s="1"/>
      <c r="S132" s="1"/>
      <c r="T132" s="19"/>
    </row>
    <row r="133" spans="1:20" ht="12.75" customHeight="1" x14ac:dyDescent="0.2">
      <c r="A133" s="111"/>
      <c r="B133" s="126"/>
      <c r="C133" s="129"/>
      <c r="D133" s="34" t="s">
        <v>53</v>
      </c>
      <c r="E133" s="16">
        <f>SUM(E130,E131,E132)</f>
        <v>637.24</v>
      </c>
      <c r="F133" s="16"/>
      <c r="G133" s="16"/>
      <c r="H133" s="44">
        <f>SUM(H130:H132)</f>
        <v>3039.63</v>
      </c>
      <c r="I133" s="44">
        <f>SUM(I130:I132)</f>
        <v>1911.7199999999998</v>
      </c>
      <c r="J133" s="16">
        <f t="shared" ref="J133:S133" si="120">SUM(J130,J131,J132)</f>
        <v>3039.6347999999998</v>
      </c>
      <c r="K133" s="16">
        <f t="shared" si="120"/>
        <v>1911.7200000000003</v>
      </c>
      <c r="L133" s="16">
        <f t="shared" si="120"/>
        <v>4951.3548000000001</v>
      </c>
      <c r="M133" s="16">
        <f t="shared" si="120"/>
        <v>4.7999999999319698E-3</v>
      </c>
      <c r="N133" s="16">
        <f t="shared" si="120"/>
        <v>2.2737367544323206E-13</v>
      </c>
      <c r="O133" s="16">
        <f t="shared" si="120"/>
        <v>0</v>
      </c>
      <c r="P133" s="16">
        <f t="shared" si="120"/>
        <v>0</v>
      </c>
      <c r="Q133" s="16">
        <f t="shared" si="120"/>
        <v>0</v>
      </c>
      <c r="R133" s="16">
        <f t="shared" si="120"/>
        <v>0</v>
      </c>
      <c r="S133" s="16">
        <f t="shared" si="120"/>
        <v>0</v>
      </c>
      <c r="T133" s="17"/>
    </row>
    <row r="134" spans="1:20" ht="12.75" customHeight="1" x14ac:dyDescent="0.2">
      <c r="A134" s="111"/>
      <c r="B134" s="126"/>
      <c r="C134" s="129"/>
      <c r="D134" s="5" t="s">
        <v>14</v>
      </c>
      <c r="E134" s="30">
        <v>170.58</v>
      </c>
      <c r="F134" s="26">
        <v>4.7699999999999996</v>
      </c>
      <c r="G134" s="26">
        <v>3</v>
      </c>
      <c r="H134" s="3">
        <v>813.67</v>
      </c>
      <c r="I134" s="3">
        <v>511.74</v>
      </c>
      <c r="J134" s="2">
        <f>(E134*F134)</f>
        <v>813.66660000000002</v>
      </c>
      <c r="K134" s="2">
        <f>(E134*G134)</f>
        <v>511.74</v>
      </c>
      <c r="L134" s="20">
        <f>SUM(J134,K134)</f>
        <v>1325.4066</v>
      </c>
      <c r="M134" s="1">
        <f>SUM(J134-H134)</f>
        <v>-3.399999999942338E-3</v>
      </c>
      <c r="N134" s="1">
        <f>SUM(K134-I134)</f>
        <v>0</v>
      </c>
      <c r="O134" s="2"/>
      <c r="P134" s="2"/>
      <c r="Q134" s="1"/>
      <c r="R134" s="1"/>
      <c r="S134" s="1"/>
      <c r="T134" s="19"/>
    </row>
    <row r="135" spans="1:20" ht="12.75" customHeight="1" x14ac:dyDescent="0.2">
      <c r="A135" s="111"/>
      <c r="B135" s="126"/>
      <c r="C135" s="129"/>
      <c r="D135" s="5" t="s">
        <v>15</v>
      </c>
      <c r="E135" s="30">
        <v>129.72</v>
      </c>
      <c r="F135" s="26">
        <v>4.7699999999999996</v>
      </c>
      <c r="G135" s="26">
        <v>3</v>
      </c>
      <c r="H135" s="3">
        <v>618.76</v>
      </c>
      <c r="I135" s="3">
        <v>389.16</v>
      </c>
      <c r="J135" s="2">
        <f>(E135*F135)</f>
        <v>618.76439999999991</v>
      </c>
      <c r="K135" s="2">
        <f t="shared" ref="K135:K136" si="121">(E135*G135)</f>
        <v>389.15999999999997</v>
      </c>
      <c r="L135" s="20">
        <f>SUM(J135,K135)</f>
        <v>1007.9243999999999</v>
      </c>
      <c r="M135" s="1">
        <f t="shared" ref="M135:M136" si="122">SUM(J135-H135)</f>
        <v>4.3999999999186912E-3</v>
      </c>
      <c r="N135" s="1">
        <f t="shared" ref="N135:N136" si="123">SUM(K135-I135)</f>
        <v>-5.6843418860808015E-14</v>
      </c>
      <c r="O135" s="2"/>
      <c r="P135" s="2"/>
      <c r="Q135" s="1"/>
      <c r="R135" s="1"/>
      <c r="S135" s="1"/>
      <c r="T135" s="19"/>
    </row>
    <row r="136" spans="1:20" ht="12.75" customHeight="1" x14ac:dyDescent="0.2">
      <c r="A136" s="111"/>
      <c r="B136" s="126"/>
      <c r="C136" s="129"/>
      <c r="D136" s="5" t="s">
        <v>16</v>
      </c>
      <c r="E136" s="31">
        <v>121</v>
      </c>
      <c r="F136" s="26">
        <v>4.7699999999999996</v>
      </c>
      <c r="G136" s="26">
        <v>3</v>
      </c>
      <c r="H136" s="3">
        <v>577.16999999999996</v>
      </c>
      <c r="I136" s="3">
        <v>363</v>
      </c>
      <c r="J136" s="2">
        <f>(E136*F136)</f>
        <v>577.16999999999996</v>
      </c>
      <c r="K136" s="2">
        <f t="shared" si="121"/>
        <v>363</v>
      </c>
      <c r="L136" s="20">
        <f>SUM(J136,K136)</f>
        <v>940.17</v>
      </c>
      <c r="M136" s="1">
        <f t="shared" si="122"/>
        <v>0</v>
      </c>
      <c r="N136" s="1">
        <f t="shared" si="123"/>
        <v>0</v>
      </c>
      <c r="O136" s="2"/>
      <c r="P136" s="2"/>
      <c r="Q136" s="1"/>
      <c r="R136" s="1"/>
      <c r="S136" s="1"/>
      <c r="T136" s="19"/>
    </row>
    <row r="137" spans="1:20" ht="12.75" customHeight="1" x14ac:dyDescent="0.2">
      <c r="A137" s="111"/>
      <c r="B137" s="126"/>
      <c r="C137" s="129"/>
      <c r="D137" s="34" t="s">
        <v>54</v>
      </c>
      <c r="E137" s="16">
        <f>SUM(E134,E135,E136)</f>
        <v>421.3</v>
      </c>
      <c r="F137" s="16"/>
      <c r="G137" s="16"/>
      <c r="H137" s="44">
        <f>SUM(H134:H136)</f>
        <v>2009.6</v>
      </c>
      <c r="I137" s="44">
        <f>SUM(I134:I136)</f>
        <v>1263.9000000000001</v>
      </c>
      <c r="J137" s="16">
        <f t="shared" ref="J137:S137" si="124">SUM(J134,J135,J136)</f>
        <v>2009.6010000000001</v>
      </c>
      <c r="K137" s="16">
        <f t="shared" si="124"/>
        <v>1263.9000000000001</v>
      </c>
      <c r="L137" s="16">
        <f t="shared" si="124"/>
        <v>3273.5010000000002</v>
      </c>
      <c r="M137" s="16">
        <f t="shared" si="124"/>
        <v>9.9999999997635314E-4</v>
      </c>
      <c r="N137" s="16">
        <f t="shared" si="124"/>
        <v>-5.6843418860808015E-14</v>
      </c>
      <c r="O137" s="16">
        <f t="shared" si="124"/>
        <v>0</v>
      </c>
      <c r="P137" s="16">
        <f t="shared" si="124"/>
        <v>0</v>
      </c>
      <c r="Q137" s="16">
        <f t="shared" si="124"/>
        <v>0</v>
      </c>
      <c r="R137" s="16">
        <f t="shared" si="124"/>
        <v>0</v>
      </c>
      <c r="S137" s="16">
        <f t="shared" si="124"/>
        <v>0</v>
      </c>
      <c r="T137" s="17"/>
    </row>
    <row r="138" spans="1:20" ht="12.75" customHeight="1" x14ac:dyDescent="0.2">
      <c r="A138" s="111"/>
      <c r="B138" s="126"/>
      <c r="C138" s="129"/>
      <c r="D138" s="5" t="s">
        <v>17</v>
      </c>
      <c r="E138" s="30">
        <v>113.58</v>
      </c>
      <c r="F138" s="26">
        <v>4.7699999999999996</v>
      </c>
      <c r="G138" s="26">
        <v>3</v>
      </c>
      <c r="H138" s="3">
        <v>541.78</v>
      </c>
      <c r="I138" s="3">
        <v>340.74</v>
      </c>
      <c r="J138" s="2">
        <f>(E138*F138)</f>
        <v>541.77659999999992</v>
      </c>
      <c r="K138" s="2">
        <f>(E138*G138)</f>
        <v>340.74</v>
      </c>
      <c r="L138" s="20">
        <f>SUM(J138,K138)</f>
        <v>882.51659999999993</v>
      </c>
      <c r="M138" s="1">
        <f>SUM(J138-H138)</f>
        <v>-3.4000000000560249E-3</v>
      </c>
      <c r="N138" s="1">
        <f>SUM(K138-I138)</f>
        <v>0</v>
      </c>
      <c r="O138" s="2"/>
      <c r="P138" s="2"/>
      <c r="Q138" s="1"/>
      <c r="R138" s="1"/>
      <c r="S138" s="1"/>
      <c r="T138" s="19"/>
    </row>
    <row r="139" spans="1:20" ht="12.75" customHeight="1" x14ac:dyDescent="0.2">
      <c r="A139" s="111"/>
      <c r="B139" s="126"/>
      <c r="C139" s="129"/>
      <c r="D139" s="5" t="s">
        <v>18</v>
      </c>
      <c r="E139" s="30">
        <v>125.08</v>
      </c>
      <c r="F139" s="26">
        <v>4.7699999999999996</v>
      </c>
      <c r="G139" s="26">
        <v>3</v>
      </c>
      <c r="H139" s="3">
        <v>596.63</v>
      </c>
      <c r="I139" s="3">
        <v>375.24</v>
      </c>
      <c r="J139" s="2">
        <f>(E139*F139)</f>
        <v>596.63159999999993</v>
      </c>
      <c r="K139" s="2">
        <f t="shared" ref="K139:K140" si="125">(E139*G139)</f>
        <v>375.24</v>
      </c>
      <c r="L139" s="20">
        <f>SUM(J139,K139)</f>
        <v>971.87159999999994</v>
      </c>
      <c r="M139" s="1">
        <f t="shared" ref="M139:M140" si="126">SUM(J139-H139)</f>
        <v>1.5999999999394277E-3</v>
      </c>
      <c r="N139" s="1">
        <f t="shared" ref="N139:N140" si="127">SUM(K139-I139)</f>
        <v>0</v>
      </c>
      <c r="O139" s="2"/>
      <c r="P139" s="2"/>
      <c r="Q139" s="1"/>
      <c r="R139" s="1"/>
      <c r="S139" s="1"/>
      <c r="T139" s="19"/>
    </row>
    <row r="140" spans="1:20" ht="13.5" customHeight="1" x14ac:dyDescent="0.2">
      <c r="A140" s="112"/>
      <c r="B140" s="127"/>
      <c r="C140" s="130"/>
      <c r="D140" s="5" t="s">
        <v>19</v>
      </c>
      <c r="E140" s="31">
        <v>122.84</v>
      </c>
      <c r="F140" s="26">
        <v>4.7699999999999996</v>
      </c>
      <c r="G140" s="26">
        <v>3</v>
      </c>
      <c r="H140" s="3">
        <v>585.95000000000005</v>
      </c>
      <c r="I140" s="3">
        <v>368.52</v>
      </c>
      <c r="J140" s="2">
        <f>(E140*F140)</f>
        <v>585.94679999999994</v>
      </c>
      <c r="K140" s="2">
        <f t="shared" si="125"/>
        <v>368.52</v>
      </c>
      <c r="L140" s="20">
        <f>SUM(J140,K140)</f>
        <v>954.46679999999992</v>
      </c>
      <c r="M140" s="1">
        <f t="shared" si="126"/>
        <v>-3.200000000106229E-3</v>
      </c>
      <c r="N140" s="1">
        <f t="shared" si="127"/>
        <v>0</v>
      </c>
      <c r="O140" s="2"/>
      <c r="P140" s="2"/>
      <c r="Q140" s="1"/>
      <c r="R140" s="1"/>
      <c r="S140" s="1"/>
      <c r="T140" s="19"/>
    </row>
    <row r="141" spans="1:20" ht="24.75" x14ac:dyDescent="0.25">
      <c r="A141" s="8"/>
      <c r="B141" s="14"/>
      <c r="C141" s="14"/>
      <c r="D141" s="34" t="s">
        <v>55</v>
      </c>
      <c r="E141" s="16">
        <f>SUM(E138,E139,E140)</f>
        <v>361.5</v>
      </c>
      <c r="F141" s="16"/>
      <c r="G141" s="16"/>
      <c r="H141" s="44">
        <f>SUM(H138:H140)</f>
        <v>1724.36</v>
      </c>
      <c r="I141" s="44">
        <f>SUM(I138:I140)</f>
        <v>1084.5</v>
      </c>
      <c r="J141" s="16">
        <f t="shared" ref="J141:S141" si="128">SUM(J138,J139,J140)</f>
        <v>1724.3549999999998</v>
      </c>
      <c r="K141" s="16">
        <f t="shared" si="128"/>
        <v>1084.5</v>
      </c>
      <c r="L141" s="16">
        <f t="shared" si="128"/>
        <v>2808.8549999999996</v>
      </c>
      <c r="M141" s="16">
        <f t="shared" si="128"/>
        <v>-5.0000000002228262E-3</v>
      </c>
      <c r="N141" s="16">
        <f t="shared" si="128"/>
        <v>0</v>
      </c>
      <c r="O141" s="16">
        <f t="shared" si="128"/>
        <v>0</v>
      </c>
      <c r="P141" s="16">
        <f t="shared" si="128"/>
        <v>0</v>
      </c>
      <c r="Q141" s="16">
        <f t="shared" si="128"/>
        <v>0</v>
      </c>
      <c r="R141" s="16">
        <f t="shared" si="128"/>
        <v>0</v>
      </c>
      <c r="S141" s="16">
        <f t="shared" si="128"/>
        <v>0</v>
      </c>
      <c r="T141" s="17"/>
    </row>
    <row r="142" spans="1:20" s="43" customFormat="1" x14ac:dyDescent="0.2">
      <c r="A142" s="38"/>
      <c r="B142" s="38"/>
      <c r="C142" s="39"/>
      <c r="D142" s="40" t="s">
        <v>56</v>
      </c>
      <c r="E142" s="41">
        <f>SUM(E129+E133+E137+E141)</f>
        <v>1841.54</v>
      </c>
      <c r="F142" s="41">
        <f>SUM(F129+F133+F137+F141)</f>
        <v>0</v>
      </c>
      <c r="G142" s="41">
        <f>SUM(G129+G133+G137+G141)</f>
        <v>0</v>
      </c>
      <c r="H142" s="45">
        <f>SUM(H129,H133,H137,H141)</f>
        <v>8784.1500000000015</v>
      </c>
      <c r="I142" s="45">
        <f>SUM(I141,I137,I133,I129)</f>
        <v>5524.62</v>
      </c>
      <c r="J142" s="41">
        <f t="shared" ref="J142:S142" si="129">SUM(J129+J133+J137+J141)</f>
        <v>8784.1458000000002</v>
      </c>
      <c r="K142" s="41">
        <f t="shared" si="129"/>
        <v>5524.6200000000008</v>
      </c>
      <c r="L142" s="41">
        <f t="shared" si="129"/>
        <v>14308.765799999999</v>
      </c>
      <c r="M142" s="41">
        <f>SUM(M141,M137,M133,M129)</f>
        <v>-4.2000000003667992E-3</v>
      </c>
      <c r="N142" s="41">
        <f>SUM(N129,N133,N137,N141)</f>
        <v>5.6843418860808015E-14</v>
      </c>
      <c r="O142" s="41">
        <f t="shared" si="129"/>
        <v>0</v>
      </c>
      <c r="P142" s="41">
        <f t="shared" si="129"/>
        <v>0</v>
      </c>
      <c r="Q142" s="41">
        <f t="shared" si="129"/>
        <v>0</v>
      </c>
      <c r="R142" s="41">
        <f t="shared" si="129"/>
        <v>0</v>
      </c>
      <c r="S142" s="41">
        <f t="shared" si="129"/>
        <v>0</v>
      </c>
      <c r="T142" s="42"/>
    </row>
    <row r="143" spans="1:20" ht="13.5" customHeight="1" x14ac:dyDescent="0.2">
      <c r="A143" s="110">
        <v>9</v>
      </c>
      <c r="B143" s="113" t="s">
        <v>20</v>
      </c>
      <c r="C143" s="116" t="s">
        <v>21</v>
      </c>
      <c r="D143" s="5" t="s">
        <v>8</v>
      </c>
      <c r="E143" s="30">
        <v>2335.56</v>
      </c>
      <c r="F143" s="29"/>
      <c r="G143" s="29">
        <v>3</v>
      </c>
      <c r="H143" s="3">
        <v>7785.2</v>
      </c>
      <c r="I143" s="3">
        <v>7006.68</v>
      </c>
      <c r="J143" s="3">
        <v>7785.2</v>
      </c>
      <c r="K143" s="2">
        <f>(E143*G143)</f>
        <v>7006.68</v>
      </c>
      <c r="L143" s="20">
        <f>SUM(J143,K143)</f>
        <v>14791.880000000001</v>
      </c>
      <c r="M143" s="1">
        <f>SUM(J143-H143)</f>
        <v>0</v>
      </c>
      <c r="N143" s="1">
        <f>SUM(K143-I143)</f>
        <v>0</v>
      </c>
      <c r="O143" s="2"/>
      <c r="P143" s="2"/>
      <c r="Q143" s="1"/>
      <c r="R143" s="1"/>
      <c r="S143" s="1"/>
      <c r="T143" s="19"/>
    </row>
    <row r="144" spans="1:20" ht="13.5" customHeight="1" x14ac:dyDescent="0.2">
      <c r="A144" s="111"/>
      <c r="B144" s="114"/>
      <c r="C144" s="117"/>
      <c r="D144" s="5" t="s">
        <v>9</v>
      </c>
      <c r="E144" s="31">
        <v>2418.44</v>
      </c>
      <c r="F144" s="29"/>
      <c r="G144" s="29">
        <v>3</v>
      </c>
      <c r="H144" s="3">
        <v>8061.46</v>
      </c>
      <c r="I144" s="3">
        <v>7255.31</v>
      </c>
      <c r="J144" s="3">
        <v>8061.46</v>
      </c>
      <c r="K144" s="2">
        <f t="shared" ref="K144:K145" si="130">(E144*G144)</f>
        <v>7255.32</v>
      </c>
      <c r="L144" s="20">
        <f>SUM(J144,K144)</f>
        <v>15316.779999999999</v>
      </c>
      <c r="M144" s="1">
        <f t="shared" ref="M144:M145" si="131">SUM(J144-H144)</f>
        <v>0</v>
      </c>
      <c r="N144" s="1">
        <f t="shared" ref="N144:N145" si="132">SUM(K144-I144)</f>
        <v>9.999999999308784E-3</v>
      </c>
      <c r="O144" s="2"/>
      <c r="P144" s="2"/>
      <c r="Q144" s="1"/>
      <c r="R144" s="1"/>
      <c r="S144" s="1"/>
      <c r="T144" s="19"/>
    </row>
    <row r="145" spans="1:20" ht="13.5" customHeight="1" x14ac:dyDescent="0.2">
      <c r="A145" s="111"/>
      <c r="B145" s="114"/>
      <c r="C145" s="117"/>
      <c r="D145" s="5" t="s">
        <v>10</v>
      </c>
      <c r="E145" s="31">
        <v>2648.06</v>
      </c>
      <c r="F145" s="29"/>
      <c r="G145" s="29">
        <v>3</v>
      </c>
      <c r="H145" s="3">
        <v>8826.86</v>
      </c>
      <c r="I145" s="3">
        <v>7944.17</v>
      </c>
      <c r="J145" s="3">
        <v>8826.86</v>
      </c>
      <c r="K145" s="2">
        <f t="shared" si="130"/>
        <v>7944.18</v>
      </c>
      <c r="L145" s="20">
        <f>SUM(J145,K145)</f>
        <v>16771.04</v>
      </c>
      <c r="M145" s="1">
        <f t="shared" si="131"/>
        <v>0</v>
      </c>
      <c r="N145" s="1">
        <f t="shared" si="132"/>
        <v>1.0000000000218279E-2</v>
      </c>
      <c r="O145" s="2"/>
      <c r="P145" s="2"/>
      <c r="Q145" s="1"/>
      <c r="R145" s="1"/>
      <c r="S145" s="1"/>
      <c r="T145" s="19"/>
    </row>
    <row r="146" spans="1:20" ht="13.5" customHeight="1" x14ac:dyDescent="0.2">
      <c r="A146" s="111"/>
      <c r="B146" s="114"/>
      <c r="C146" s="117"/>
      <c r="D146" s="34" t="s">
        <v>52</v>
      </c>
      <c r="E146" s="16">
        <f>SUM(E143:E145)</f>
        <v>7402.0599999999995</v>
      </c>
      <c r="F146" s="16">
        <f>SUM(F143,F144,F145)</f>
        <v>0</v>
      </c>
      <c r="G146" s="16"/>
      <c r="H146" s="44">
        <f>SUM(H143:H145)</f>
        <v>24673.52</v>
      </c>
      <c r="I146" s="44">
        <f>SUM(I143:I145)</f>
        <v>22206.160000000003</v>
      </c>
      <c r="J146" s="16">
        <f t="shared" ref="J146:S146" si="133">SUM(J143,J144,J145)</f>
        <v>24673.52</v>
      </c>
      <c r="K146" s="16">
        <f t="shared" si="133"/>
        <v>22206.18</v>
      </c>
      <c r="L146" s="16">
        <f t="shared" si="133"/>
        <v>46879.7</v>
      </c>
      <c r="M146" s="16">
        <f t="shared" si="133"/>
        <v>0</v>
      </c>
      <c r="N146" s="16">
        <f t="shared" si="133"/>
        <v>1.9999999999527063E-2</v>
      </c>
      <c r="O146" s="16">
        <f t="shared" si="133"/>
        <v>0</v>
      </c>
      <c r="P146" s="16">
        <f t="shared" si="133"/>
        <v>0</v>
      </c>
      <c r="Q146" s="16">
        <f t="shared" si="133"/>
        <v>0</v>
      </c>
      <c r="R146" s="16">
        <f t="shared" si="133"/>
        <v>0</v>
      </c>
      <c r="S146" s="16">
        <f t="shared" si="133"/>
        <v>0</v>
      </c>
      <c r="T146" s="17"/>
    </row>
    <row r="147" spans="1:20" ht="13.5" customHeight="1" x14ac:dyDescent="0.2">
      <c r="A147" s="111"/>
      <c r="B147" s="114"/>
      <c r="C147" s="117"/>
      <c r="D147" s="5" t="s">
        <v>11</v>
      </c>
      <c r="E147" s="30">
        <v>1253.28</v>
      </c>
      <c r="F147" s="29"/>
      <c r="G147" s="29">
        <v>3</v>
      </c>
      <c r="H147" s="3">
        <v>4177.6000000000004</v>
      </c>
      <c r="I147" s="3">
        <v>3759.84</v>
      </c>
      <c r="J147" s="3">
        <v>4177.6000000000004</v>
      </c>
      <c r="K147" s="2">
        <f>(E147*G147)</f>
        <v>3759.84</v>
      </c>
      <c r="L147" s="20">
        <f>SUM(J147,K147)</f>
        <v>7937.4400000000005</v>
      </c>
      <c r="M147" s="1">
        <f>SUM(J147-H147)</f>
        <v>0</v>
      </c>
      <c r="N147" s="1">
        <f>SUM(K147-I147)</f>
        <v>0</v>
      </c>
      <c r="O147" s="2"/>
      <c r="P147" s="2"/>
      <c r="Q147" s="1"/>
      <c r="R147" s="1"/>
      <c r="S147" s="1"/>
      <c r="T147" s="19"/>
    </row>
    <row r="148" spans="1:20" ht="13.5" customHeight="1" x14ac:dyDescent="0.2">
      <c r="A148" s="111"/>
      <c r="B148" s="114"/>
      <c r="C148" s="117"/>
      <c r="D148" s="5" t="s">
        <v>12</v>
      </c>
      <c r="E148" s="30">
        <v>4220.8599999999997</v>
      </c>
      <c r="F148" s="29"/>
      <c r="G148" s="29">
        <v>3</v>
      </c>
      <c r="H148" s="3">
        <v>14069.54</v>
      </c>
      <c r="I148" s="3">
        <v>12662.58</v>
      </c>
      <c r="J148" s="3">
        <v>14069.54</v>
      </c>
      <c r="K148" s="2">
        <f t="shared" ref="K148:K149" si="134">(E148*G148)</f>
        <v>12662.579999999998</v>
      </c>
      <c r="L148" s="20">
        <f>SUM(J148,K148)</f>
        <v>26732.12</v>
      </c>
      <c r="M148" s="1">
        <f t="shared" ref="M148:M149" si="135">SUM(J148-H148)</f>
        <v>0</v>
      </c>
      <c r="N148" s="1">
        <f t="shared" ref="N148:N149" si="136">SUM(K148-I148)</f>
        <v>-1.8189894035458565E-12</v>
      </c>
      <c r="O148" s="2"/>
      <c r="P148" s="2"/>
      <c r="Q148" s="1"/>
      <c r="R148" s="1"/>
      <c r="S148" s="1"/>
      <c r="T148" s="19"/>
    </row>
    <row r="149" spans="1:20" ht="13.5" customHeight="1" x14ac:dyDescent="0.2">
      <c r="A149" s="111"/>
      <c r="B149" s="115"/>
      <c r="C149" s="117"/>
      <c r="D149" s="5" t="s">
        <v>13</v>
      </c>
      <c r="E149" s="30">
        <v>2631.68</v>
      </c>
      <c r="F149" s="29"/>
      <c r="G149" s="29">
        <v>3</v>
      </c>
      <c r="H149" s="3">
        <v>8772.26</v>
      </c>
      <c r="I149" s="3">
        <v>7895.03</v>
      </c>
      <c r="J149" s="3">
        <v>8772.26</v>
      </c>
      <c r="K149" s="2">
        <f t="shared" si="134"/>
        <v>7895.0399999999991</v>
      </c>
      <c r="L149" s="20">
        <f>SUM(J149,K149)</f>
        <v>16667.3</v>
      </c>
      <c r="M149" s="1">
        <f t="shared" si="135"/>
        <v>0</v>
      </c>
      <c r="N149" s="1">
        <f t="shared" si="136"/>
        <v>9.999999999308784E-3</v>
      </c>
      <c r="O149" s="2"/>
      <c r="P149" s="2"/>
      <c r="Q149" s="1"/>
      <c r="R149" s="1"/>
      <c r="S149" s="1"/>
      <c r="T149" s="19"/>
    </row>
    <row r="150" spans="1:20" ht="13.5" customHeight="1" x14ac:dyDescent="0.2">
      <c r="A150" s="111"/>
      <c r="B150" s="37"/>
      <c r="C150" s="117"/>
      <c r="D150" s="34" t="s">
        <v>53</v>
      </c>
      <c r="E150" s="16">
        <f>SUM(E147:E149)</f>
        <v>8105.82</v>
      </c>
      <c r="F150" s="16">
        <f>SUM(F147,F148,F149)</f>
        <v>0</v>
      </c>
      <c r="G150" s="16">
        <f>SUM(G147,G148,G149)</f>
        <v>9</v>
      </c>
      <c r="H150" s="44">
        <f>SUM(H147:H149)</f>
        <v>27019.4</v>
      </c>
      <c r="I150" s="44">
        <f>SUM(I147:I149)</f>
        <v>24317.449999999997</v>
      </c>
      <c r="J150" s="16">
        <f t="shared" ref="J150:S150" si="137">SUM(J147,J148,J149)</f>
        <v>27019.4</v>
      </c>
      <c r="K150" s="16">
        <f t="shared" si="137"/>
        <v>24317.46</v>
      </c>
      <c r="L150" s="16">
        <f t="shared" si="137"/>
        <v>51336.86</v>
      </c>
      <c r="M150" s="16">
        <f t="shared" si="137"/>
        <v>0</v>
      </c>
      <c r="N150" s="16">
        <f t="shared" si="137"/>
        <v>9.9999999974897946E-3</v>
      </c>
      <c r="O150" s="16">
        <f t="shared" si="137"/>
        <v>0</v>
      </c>
      <c r="P150" s="16">
        <f t="shared" si="137"/>
        <v>0</v>
      </c>
      <c r="Q150" s="16">
        <f t="shared" si="137"/>
        <v>0</v>
      </c>
      <c r="R150" s="16">
        <f t="shared" si="137"/>
        <v>0</v>
      </c>
      <c r="S150" s="16">
        <f t="shared" si="137"/>
        <v>0</v>
      </c>
      <c r="T150" s="17"/>
    </row>
    <row r="151" spans="1:20" ht="13.5" customHeight="1" x14ac:dyDescent="0.2">
      <c r="A151" s="111"/>
      <c r="B151" s="113" t="s">
        <v>29</v>
      </c>
      <c r="C151" s="117"/>
      <c r="D151" s="5" t="s">
        <v>14</v>
      </c>
      <c r="E151" s="30">
        <v>3019.32</v>
      </c>
      <c r="F151" s="29"/>
      <c r="G151" s="29">
        <v>3</v>
      </c>
      <c r="H151" s="3">
        <v>10064.4</v>
      </c>
      <c r="I151" s="3">
        <v>9057.9599999999991</v>
      </c>
      <c r="J151" s="3">
        <v>10064.4</v>
      </c>
      <c r="K151" s="2">
        <f>(E151*G151)</f>
        <v>9057.9600000000009</v>
      </c>
      <c r="L151" s="20">
        <f>SUM(J151,K151)</f>
        <v>19122.36</v>
      </c>
      <c r="M151" s="1">
        <f>SUM(J151-H151)</f>
        <v>0</v>
      </c>
      <c r="N151" s="1">
        <f>SUM(K151-I151)</f>
        <v>1.8189894035458565E-12</v>
      </c>
      <c r="O151" s="2"/>
      <c r="P151" s="2"/>
      <c r="Q151" s="1"/>
      <c r="R151" s="1"/>
      <c r="S151" s="1"/>
      <c r="T151" s="19"/>
    </row>
    <row r="152" spans="1:20" ht="13.5" customHeight="1" x14ac:dyDescent="0.2">
      <c r="A152" s="111"/>
      <c r="B152" s="114"/>
      <c r="C152" s="117"/>
      <c r="D152" s="5" t="s">
        <v>15</v>
      </c>
      <c r="E152" s="30">
        <v>3242.89</v>
      </c>
      <c r="F152" s="29"/>
      <c r="G152" s="29">
        <v>3</v>
      </c>
      <c r="H152" s="3">
        <v>10809.64</v>
      </c>
      <c r="I152" s="3">
        <v>9728.68</v>
      </c>
      <c r="J152" s="3">
        <v>10809.64</v>
      </c>
      <c r="K152" s="2">
        <f t="shared" ref="K152:K153" si="138">(E152*G152)</f>
        <v>9728.67</v>
      </c>
      <c r="L152" s="20">
        <f>SUM(J152,K152)</f>
        <v>20538.309999999998</v>
      </c>
      <c r="M152" s="1">
        <f t="shared" ref="M152:M153" si="139">SUM(J152-H152)</f>
        <v>0</v>
      </c>
      <c r="N152" s="1">
        <f t="shared" ref="N152:N153" si="140">SUM(K152-I152)</f>
        <v>-1.0000000000218279E-2</v>
      </c>
      <c r="O152" s="2"/>
      <c r="P152" s="2"/>
      <c r="Q152" s="1"/>
      <c r="R152" s="1"/>
      <c r="S152" s="1"/>
      <c r="T152" s="19"/>
    </row>
    <row r="153" spans="1:20" ht="13.5" customHeight="1" x14ac:dyDescent="0.2">
      <c r="A153" s="111"/>
      <c r="B153" s="114"/>
      <c r="C153" s="117"/>
      <c r="D153" s="5" t="s">
        <v>16</v>
      </c>
      <c r="E153" s="31">
        <v>2541.96</v>
      </c>
      <c r="F153" s="29"/>
      <c r="G153" s="29">
        <v>3</v>
      </c>
      <c r="H153" s="3">
        <v>8473.19</v>
      </c>
      <c r="I153" s="3">
        <v>7625.87</v>
      </c>
      <c r="J153" s="3">
        <v>8473.19</v>
      </c>
      <c r="K153" s="2">
        <f t="shared" si="138"/>
        <v>7625.88</v>
      </c>
      <c r="L153" s="20">
        <f>SUM(J153,K153)</f>
        <v>16099.07</v>
      </c>
      <c r="M153" s="1">
        <f t="shared" si="139"/>
        <v>0</v>
      </c>
      <c r="N153" s="1">
        <f t="shared" si="140"/>
        <v>1.0000000000218279E-2</v>
      </c>
      <c r="O153" s="2"/>
      <c r="P153" s="2"/>
      <c r="Q153" s="1"/>
      <c r="R153" s="1"/>
      <c r="S153" s="1"/>
      <c r="T153" s="19"/>
    </row>
    <row r="154" spans="1:20" ht="13.5" customHeight="1" x14ac:dyDescent="0.2">
      <c r="A154" s="111"/>
      <c r="B154" s="114"/>
      <c r="C154" s="117"/>
      <c r="D154" s="34" t="s">
        <v>54</v>
      </c>
      <c r="E154" s="16">
        <f>SUM(E151:E153)</f>
        <v>8804.17</v>
      </c>
      <c r="F154" s="16">
        <f>SUM(F151,F152,F153)</f>
        <v>0</v>
      </c>
      <c r="G154" s="16"/>
      <c r="H154" s="44">
        <f>SUM(H151:H153)</f>
        <v>29347.230000000003</v>
      </c>
      <c r="I154" s="44">
        <f>SUM(I151:I153)</f>
        <v>26412.51</v>
      </c>
      <c r="J154" s="16">
        <f t="shared" ref="J154:S154" si="141">SUM(J151,J152,J153)</f>
        <v>29347.230000000003</v>
      </c>
      <c r="K154" s="16">
        <f t="shared" si="141"/>
        <v>26412.510000000002</v>
      </c>
      <c r="L154" s="16">
        <f t="shared" si="141"/>
        <v>55759.74</v>
      </c>
      <c r="M154" s="16">
        <f t="shared" si="141"/>
        <v>0</v>
      </c>
      <c r="N154" s="16">
        <f t="shared" si="141"/>
        <v>1.8189894035458565E-12</v>
      </c>
      <c r="O154" s="16">
        <f t="shared" si="141"/>
        <v>0</v>
      </c>
      <c r="P154" s="16">
        <f t="shared" si="141"/>
        <v>0</v>
      </c>
      <c r="Q154" s="16">
        <f t="shared" si="141"/>
        <v>0</v>
      </c>
      <c r="R154" s="16">
        <f t="shared" si="141"/>
        <v>0</v>
      </c>
      <c r="S154" s="16">
        <f t="shared" si="141"/>
        <v>0</v>
      </c>
      <c r="T154" s="17"/>
    </row>
    <row r="155" spans="1:20" ht="13.5" customHeight="1" x14ac:dyDescent="0.2">
      <c r="A155" s="111"/>
      <c r="B155" s="114"/>
      <c r="C155" s="117"/>
      <c r="D155" s="5" t="s">
        <v>17</v>
      </c>
      <c r="E155" s="30">
        <v>3044.23</v>
      </c>
      <c r="F155" s="29"/>
      <c r="G155" s="29">
        <v>3</v>
      </c>
      <c r="H155" s="3">
        <v>10147.44</v>
      </c>
      <c r="I155" s="3">
        <v>9132.7000000000007</v>
      </c>
      <c r="J155" s="3">
        <v>10147.44</v>
      </c>
      <c r="K155" s="2">
        <f>(E155*G155)</f>
        <v>9132.69</v>
      </c>
      <c r="L155" s="20">
        <f>SUM(J155,K155)</f>
        <v>19280.13</v>
      </c>
      <c r="M155" s="1">
        <f>SUM(J155-H155)</f>
        <v>0</v>
      </c>
      <c r="N155" s="1">
        <f>SUM(K155-I155)</f>
        <v>-1.0000000000218279E-2</v>
      </c>
      <c r="O155" s="2"/>
      <c r="P155" s="2"/>
      <c r="Q155" s="1"/>
      <c r="R155" s="1"/>
      <c r="S155" s="1"/>
      <c r="T155" s="19"/>
    </row>
    <row r="156" spans="1:20" ht="12.75" customHeight="1" x14ac:dyDescent="0.2">
      <c r="A156" s="111"/>
      <c r="B156" s="114"/>
      <c r="C156" s="117"/>
      <c r="D156" s="5" t="s">
        <v>18</v>
      </c>
      <c r="E156" s="30">
        <v>2994.46</v>
      </c>
      <c r="F156" s="29"/>
      <c r="G156" s="29">
        <v>3</v>
      </c>
      <c r="H156" s="3">
        <v>9981.5400000000009</v>
      </c>
      <c r="I156" s="3">
        <v>8983.39</v>
      </c>
      <c r="J156" s="3">
        <v>9981.5400000000009</v>
      </c>
      <c r="K156" s="2">
        <f t="shared" ref="K156:K157" si="142">(E156*G156)</f>
        <v>8983.380000000001</v>
      </c>
      <c r="L156" s="20">
        <f>SUM(J156,K156)</f>
        <v>18964.920000000002</v>
      </c>
      <c r="M156" s="1">
        <f t="shared" ref="M156:M157" si="143">SUM(J156-H156)</f>
        <v>0</v>
      </c>
      <c r="N156" s="1">
        <f t="shared" ref="N156:N157" si="144">SUM(K156-I156)</f>
        <v>-9.9999999983992893E-3</v>
      </c>
      <c r="O156" s="2"/>
      <c r="P156" s="2"/>
      <c r="Q156" s="1"/>
      <c r="R156" s="1"/>
      <c r="S156" s="1"/>
      <c r="T156" s="19"/>
    </row>
    <row r="157" spans="1:20" ht="13.5" customHeight="1" x14ac:dyDescent="0.2">
      <c r="A157" s="112"/>
      <c r="B157" s="115"/>
      <c r="C157" s="118"/>
      <c r="D157" s="5" t="s">
        <v>19</v>
      </c>
      <c r="E157" s="31">
        <v>2725.63</v>
      </c>
      <c r="F157" s="29"/>
      <c r="G157" s="29">
        <v>3</v>
      </c>
      <c r="H157" s="3">
        <v>9085.42</v>
      </c>
      <c r="I157" s="3">
        <v>8176.88</v>
      </c>
      <c r="J157" s="3">
        <v>9085.42</v>
      </c>
      <c r="K157" s="2">
        <f t="shared" si="142"/>
        <v>8176.89</v>
      </c>
      <c r="L157" s="20">
        <f>SUM(J157,K157)</f>
        <v>17262.310000000001</v>
      </c>
      <c r="M157" s="1">
        <f t="shared" si="143"/>
        <v>0</v>
      </c>
      <c r="N157" s="1">
        <f t="shared" si="144"/>
        <v>1.0000000000218279E-2</v>
      </c>
      <c r="O157" s="2"/>
      <c r="P157" s="2"/>
      <c r="Q157" s="1"/>
      <c r="R157" s="1"/>
      <c r="S157" s="1"/>
      <c r="T157" s="19"/>
    </row>
    <row r="158" spans="1:20" ht="24.75" x14ac:dyDescent="0.25">
      <c r="A158" s="8"/>
      <c r="B158" s="8"/>
      <c r="C158" s="8"/>
      <c r="D158" s="34" t="s">
        <v>55</v>
      </c>
      <c r="E158" s="16">
        <f>SUM(E155:E157)</f>
        <v>8764.32</v>
      </c>
      <c r="F158" s="16">
        <f>SUM(F155,F156,F157)</f>
        <v>0</v>
      </c>
      <c r="G158" s="16"/>
      <c r="H158" s="44">
        <f>SUM(H155:H157)</f>
        <v>29214.400000000001</v>
      </c>
      <c r="I158" s="44">
        <f>SUM(I155:I157)</f>
        <v>26292.97</v>
      </c>
      <c r="J158" s="16">
        <f t="shared" ref="J158:S158" si="145">SUM(J155,J156,J157)</f>
        <v>29214.400000000001</v>
      </c>
      <c r="K158" s="16">
        <f t="shared" si="145"/>
        <v>26292.959999999999</v>
      </c>
      <c r="L158" s="16">
        <f t="shared" si="145"/>
        <v>55507.360000000001</v>
      </c>
      <c r="M158" s="16">
        <f t="shared" si="145"/>
        <v>0</v>
      </c>
      <c r="N158" s="16">
        <f t="shared" si="145"/>
        <v>-9.9999999983992893E-3</v>
      </c>
      <c r="O158" s="16">
        <f t="shared" si="145"/>
        <v>0</v>
      </c>
      <c r="P158" s="16">
        <f t="shared" si="145"/>
        <v>0</v>
      </c>
      <c r="Q158" s="16">
        <f t="shared" si="145"/>
        <v>0</v>
      </c>
      <c r="R158" s="16">
        <f t="shared" si="145"/>
        <v>0</v>
      </c>
      <c r="S158" s="16">
        <f t="shared" si="145"/>
        <v>0</v>
      </c>
      <c r="T158" s="17"/>
    </row>
    <row r="159" spans="1:20" s="43" customFormat="1" x14ac:dyDescent="0.2">
      <c r="A159" s="38"/>
      <c r="B159" s="38"/>
      <c r="C159" s="39"/>
      <c r="D159" s="40" t="s">
        <v>56</v>
      </c>
      <c r="E159" s="41">
        <v>41039.006000000001</v>
      </c>
      <c r="F159" s="41">
        <f>SUM(F146+F150+F154+F158)</f>
        <v>0</v>
      </c>
      <c r="G159" s="41"/>
      <c r="H159" s="45">
        <v>136659.889</v>
      </c>
      <c r="I159" s="45">
        <v>123117.01700000001</v>
      </c>
      <c r="J159" s="41">
        <v>136659.89000000001</v>
      </c>
      <c r="K159" s="41">
        <v>123117.02</v>
      </c>
      <c r="L159" s="41">
        <f>SUM(J159,K159)</f>
        <v>259776.91000000003</v>
      </c>
      <c r="M159" s="41">
        <f t="shared" ref="M159:S159" si="146">SUM(M146+M150+M154+M158)</f>
        <v>0</v>
      </c>
      <c r="N159" s="41">
        <f t="shared" si="146"/>
        <v>2.0000000000436557E-2</v>
      </c>
      <c r="O159" s="41">
        <f t="shared" si="146"/>
        <v>0</v>
      </c>
      <c r="P159" s="41">
        <f t="shared" si="146"/>
        <v>0</v>
      </c>
      <c r="Q159" s="41">
        <f t="shared" si="146"/>
        <v>0</v>
      </c>
      <c r="R159" s="41">
        <f t="shared" si="146"/>
        <v>0</v>
      </c>
      <c r="S159" s="41">
        <f t="shared" si="146"/>
        <v>0</v>
      </c>
      <c r="T159" s="42"/>
    </row>
    <row r="160" spans="1:20" ht="12.75" customHeight="1" x14ac:dyDescent="0.2">
      <c r="A160" s="110">
        <v>10</v>
      </c>
      <c r="B160" s="113" t="s">
        <v>34</v>
      </c>
      <c r="C160" s="122" t="s">
        <v>30</v>
      </c>
      <c r="D160" s="5" t="s">
        <v>8</v>
      </c>
      <c r="E160" s="30">
        <v>127.64</v>
      </c>
      <c r="F160" s="29"/>
      <c r="G160" s="29">
        <v>3</v>
      </c>
      <c r="H160" s="3">
        <v>425.46</v>
      </c>
      <c r="I160" s="3">
        <v>382.91</v>
      </c>
      <c r="J160" s="3">
        <v>425.46</v>
      </c>
      <c r="K160" s="2">
        <f>(E160*G160)</f>
        <v>382.92</v>
      </c>
      <c r="L160" s="20">
        <f>SUM(J160,K160)</f>
        <v>808.38</v>
      </c>
      <c r="M160" s="1">
        <f>SUM(J160-H160)</f>
        <v>0</v>
      </c>
      <c r="N160" s="1">
        <f>SUM(K160-I160)</f>
        <v>9.9999999999909051E-3</v>
      </c>
      <c r="O160" s="2"/>
      <c r="P160" s="2"/>
      <c r="Q160" s="1"/>
      <c r="R160" s="1"/>
      <c r="S160" s="1"/>
      <c r="T160" s="19"/>
    </row>
    <row r="161" spans="1:20" ht="12.75" customHeight="1" x14ac:dyDescent="0.2">
      <c r="A161" s="111"/>
      <c r="B161" s="114"/>
      <c r="C161" s="123"/>
      <c r="D161" s="5" t="s">
        <v>9</v>
      </c>
      <c r="E161" s="31">
        <v>144.63999999999999</v>
      </c>
      <c r="F161" s="29"/>
      <c r="G161" s="29">
        <v>3</v>
      </c>
      <c r="H161" s="3">
        <v>482.13</v>
      </c>
      <c r="I161" s="3">
        <v>433.92</v>
      </c>
      <c r="J161" s="3">
        <v>482.13</v>
      </c>
      <c r="K161" s="2">
        <f t="shared" ref="K161:K162" si="147">(E161*G161)</f>
        <v>433.91999999999996</v>
      </c>
      <c r="L161" s="20">
        <f>SUM(J161,K161)</f>
        <v>916.05</v>
      </c>
      <c r="M161" s="1">
        <f t="shared" ref="M161:M162" si="148">SUM(J161-H161)</f>
        <v>0</v>
      </c>
      <c r="N161" s="1">
        <f t="shared" ref="N161:N162" si="149">SUM(K161-I161)</f>
        <v>-5.6843418860808015E-14</v>
      </c>
      <c r="O161" s="2"/>
      <c r="P161" s="2"/>
      <c r="Q161" s="1"/>
      <c r="R161" s="1"/>
      <c r="S161" s="1"/>
      <c r="T161" s="19"/>
    </row>
    <row r="162" spans="1:20" ht="12.75" customHeight="1" x14ac:dyDescent="0.2">
      <c r="A162" s="111"/>
      <c r="B162" s="114"/>
      <c r="C162" s="123"/>
      <c r="D162" s="5" t="s">
        <v>10</v>
      </c>
      <c r="E162" s="31">
        <v>212.77</v>
      </c>
      <c r="F162" s="29"/>
      <c r="G162" s="29">
        <v>3</v>
      </c>
      <c r="H162" s="3">
        <v>709.22</v>
      </c>
      <c r="I162" s="3">
        <v>638.29999999999995</v>
      </c>
      <c r="J162" s="3">
        <v>709.22</v>
      </c>
      <c r="K162" s="2">
        <f t="shared" si="147"/>
        <v>638.31000000000006</v>
      </c>
      <c r="L162" s="20">
        <f>SUM(J162,K162)</f>
        <v>1347.5300000000002</v>
      </c>
      <c r="M162" s="1">
        <f t="shared" si="148"/>
        <v>0</v>
      </c>
      <c r="N162" s="1">
        <f t="shared" si="149"/>
        <v>1.0000000000104592E-2</v>
      </c>
      <c r="O162" s="2"/>
      <c r="P162" s="2"/>
      <c r="Q162" s="1"/>
      <c r="R162" s="1"/>
      <c r="S162" s="1"/>
      <c r="T162" s="19"/>
    </row>
    <row r="163" spans="1:20" ht="12.75" customHeight="1" x14ac:dyDescent="0.2">
      <c r="A163" s="111"/>
      <c r="B163" s="114"/>
      <c r="C163" s="123"/>
      <c r="D163" s="34" t="s">
        <v>52</v>
      </c>
      <c r="E163" s="16">
        <f>SUM(E160,E161,E162)</f>
        <v>485.04999999999995</v>
      </c>
      <c r="F163" s="16">
        <f>SUM(F160,F161,F162)</f>
        <v>0</v>
      </c>
      <c r="G163" s="16"/>
      <c r="H163" s="44">
        <f>SUM(H160:H162)</f>
        <v>1616.81</v>
      </c>
      <c r="I163" s="44">
        <f>SUM(I160:I162)</f>
        <v>1455.13</v>
      </c>
      <c r="J163" s="16">
        <f t="shared" ref="J163:S163" si="150">SUM(J160,J161,J162)</f>
        <v>1616.81</v>
      </c>
      <c r="K163" s="16">
        <f t="shared" si="150"/>
        <v>1455.15</v>
      </c>
      <c r="L163" s="16">
        <f t="shared" si="150"/>
        <v>3071.96</v>
      </c>
      <c r="M163" s="16">
        <f t="shared" si="150"/>
        <v>0</v>
      </c>
      <c r="N163" s="16">
        <f t="shared" si="150"/>
        <v>2.0000000000038654E-2</v>
      </c>
      <c r="O163" s="16">
        <f t="shared" si="150"/>
        <v>0</v>
      </c>
      <c r="P163" s="16">
        <f t="shared" si="150"/>
        <v>0</v>
      </c>
      <c r="Q163" s="16">
        <f t="shared" si="150"/>
        <v>0</v>
      </c>
      <c r="R163" s="16">
        <f t="shared" si="150"/>
        <v>0</v>
      </c>
      <c r="S163" s="16">
        <f t="shared" si="150"/>
        <v>0</v>
      </c>
      <c r="T163" s="17"/>
    </row>
    <row r="164" spans="1:20" ht="12.75" customHeight="1" x14ac:dyDescent="0.2">
      <c r="A164" s="111"/>
      <c r="B164" s="114"/>
      <c r="C164" s="123"/>
      <c r="D164" s="5" t="s">
        <v>11</v>
      </c>
      <c r="E164" s="30">
        <v>291.57</v>
      </c>
      <c r="F164" s="29"/>
      <c r="G164" s="29">
        <v>3</v>
      </c>
      <c r="H164" s="3">
        <v>971.9</v>
      </c>
      <c r="I164" s="3">
        <v>874.71</v>
      </c>
      <c r="J164" s="3">
        <v>971.9</v>
      </c>
      <c r="K164" s="2">
        <f>(E164*G164)</f>
        <v>874.71</v>
      </c>
      <c r="L164" s="20">
        <f>SUM(J164,K164)</f>
        <v>1846.6100000000001</v>
      </c>
      <c r="M164" s="1">
        <f>SUM(J164-H164)</f>
        <v>0</v>
      </c>
      <c r="N164" s="1">
        <f>SUM(K164-I164)</f>
        <v>0</v>
      </c>
      <c r="O164" s="2"/>
      <c r="P164" s="2"/>
      <c r="Q164" s="1"/>
      <c r="R164" s="1"/>
      <c r="S164" s="1"/>
      <c r="T164" s="19"/>
    </row>
    <row r="165" spans="1:20" ht="12.75" customHeight="1" x14ac:dyDescent="0.2">
      <c r="A165" s="111"/>
      <c r="B165" s="114"/>
      <c r="C165" s="123"/>
      <c r="D165" s="5" t="s">
        <v>12</v>
      </c>
      <c r="E165" s="30">
        <v>199.4</v>
      </c>
      <c r="F165" s="29"/>
      <c r="G165" s="29">
        <v>3</v>
      </c>
      <c r="H165" s="3">
        <v>664.68</v>
      </c>
      <c r="I165" s="3">
        <v>598.21</v>
      </c>
      <c r="J165" s="3">
        <v>664.68</v>
      </c>
      <c r="K165" s="2">
        <f t="shared" ref="K165:K166" si="151">(E165*G165)</f>
        <v>598.20000000000005</v>
      </c>
      <c r="L165" s="20">
        <f>SUM(J165,K165)</f>
        <v>1262.8800000000001</v>
      </c>
      <c r="M165" s="1">
        <f t="shared" ref="M165:M166" si="152">SUM(J165-H165)</f>
        <v>0</v>
      </c>
      <c r="N165" s="1">
        <f t="shared" ref="N165:N166" si="153">SUM(K165-I165)</f>
        <v>-9.9999999999909051E-3</v>
      </c>
      <c r="O165" s="2"/>
      <c r="P165" s="2"/>
      <c r="Q165" s="1"/>
      <c r="R165" s="1"/>
      <c r="S165" s="1"/>
      <c r="T165" s="19"/>
    </row>
    <row r="166" spans="1:20" ht="12.75" customHeight="1" x14ac:dyDescent="0.2">
      <c r="A166" s="111"/>
      <c r="B166" s="115"/>
      <c r="C166" s="123"/>
      <c r="D166" s="5" t="s">
        <v>13</v>
      </c>
      <c r="E166" s="30">
        <v>208.09</v>
      </c>
      <c r="F166" s="29"/>
      <c r="G166" s="29">
        <v>3</v>
      </c>
      <c r="H166" s="3">
        <v>693.62</v>
      </c>
      <c r="I166" s="3">
        <v>624.26</v>
      </c>
      <c r="J166" s="3">
        <v>693.62</v>
      </c>
      <c r="K166" s="2">
        <f t="shared" si="151"/>
        <v>624.27</v>
      </c>
      <c r="L166" s="20">
        <f>SUM(J166,K166)</f>
        <v>1317.8899999999999</v>
      </c>
      <c r="M166" s="1">
        <f t="shared" si="152"/>
        <v>0</v>
      </c>
      <c r="N166" s="1">
        <f t="shared" si="153"/>
        <v>9.9999999999909051E-3</v>
      </c>
      <c r="O166" s="2"/>
      <c r="P166" s="2"/>
      <c r="Q166" s="1"/>
      <c r="R166" s="1"/>
      <c r="S166" s="1"/>
      <c r="T166" s="19"/>
    </row>
    <row r="167" spans="1:20" ht="12.75" customHeight="1" x14ac:dyDescent="0.2">
      <c r="A167" s="111"/>
      <c r="B167" s="37"/>
      <c r="C167" s="123"/>
      <c r="D167" s="34" t="s">
        <v>53</v>
      </c>
      <c r="E167" s="16">
        <f>SUM(E164,E165,E166)</f>
        <v>699.06000000000006</v>
      </c>
      <c r="F167" s="16">
        <f>SUM(F164,F165,F166)</f>
        <v>0</v>
      </c>
      <c r="G167" s="16"/>
      <c r="H167" s="44">
        <f>SUM(H164:H166)</f>
        <v>2330.1999999999998</v>
      </c>
      <c r="I167" s="44">
        <f>SUM(I164:I166)</f>
        <v>2097.1800000000003</v>
      </c>
      <c r="J167" s="16">
        <f t="shared" ref="J167:S167" si="154">SUM(J164,J165,J166)</f>
        <v>2330.1999999999998</v>
      </c>
      <c r="K167" s="16">
        <f t="shared" si="154"/>
        <v>2097.1800000000003</v>
      </c>
      <c r="L167" s="16">
        <f t="shared" si="154"/>
        <v>4427.38</v>
      </c>
      <c r="M167" s="16">
        <f t="shared" si="154"/>
        <v>0</v>
      </c>
      <c r="N167" s="16">
        <f t="shared" si="154"/>
        <v>0</v>
      </c>
      <c r="O167" s="16">
        <f t="shared" si="154"/>
        <v>0</v>
      </c>
      <c r="P167" s="16">
        <f t="shared" si="154"/>
        <v>0</v>
      </c>
      <c r="Q167" s="16">
        <f t="shared" si="154"/>
        <v>0</v>
      </c>
      <c r="R167" s="16">
        <f t="shared" si="154"/>
        <v>0</v>
      </c>
      <c r="S167" s="16">
        <f t="shared" si="154"/>
        <v>0</v>
      </c>
      <c r="T167" s="17"/>
    </row>
    <row r="168" spans="1:20" ht="12.75" customHeight="1" x14ac:dyDescent="0.2">
      <c r="A168" s="111"/>
      <c r="B168" s="113" t="s">
        <v>29</v>
      </c>
      <c r="C168" s="123"/>
      <c r="D168" s="5" t="s">
        <v>14</v>
      </c>
      <c r="E168" s="30">
        <v>239.08</v>
      </c>
      <c r="F168" s="29"/>
      <c r="G168" s="29">
        <v>3</v>
      </c>
      <c r="H168" s="3">
        <v>796.94</v>
      </c>
      <c r="I168" s="3">
        <v>717.25</v>
      </c>
      <c r="J168" s="3">
        <v>796.94</v>
      </c>
      <c r="K168" s="2">
        <f>(E168*G168)</f>
        <v>717.24</v>
      </c>
      <c r="L168" s="20">
        <f>SUM(J168,K168)</f>
        <v>1514.18</v>
      </c>
      <c r="M168" s="1">
        <f>SUM(J168-H168)</f>
        <v>0</v>
      </c>
      <c r="N168" s="1">
        <f>SUM(K168-I168)</f>
        <v>-9.9999999999909051E-3</v>
      </c>
      <c r="O168" s="2"/>
      <c r="P168" s="2"/>
      <c r="Q168" s="1"/>
      <c r="R168" s="1"/>
      <c r="S168" s="1"/>
      <c r="T168" s="19"/>
    </row>
    <row r="169" spans="1:20" ht="12.75" customHeight="1" x14ac:dyDescent="0.2">
      <c r="A169" s="111"/>
      <c r="B169" s="114"/>
      <c r="C169" s="123"/>
      <c r="D169" s="5" t="s">
        <v>15</v>
      </c>
      <c r="E169" s="30">
        <v>231.26</v>
      </c>
      <c r="F169" s="29"/>
      <c r="G169" s="29">
        <v>3</v>
      </c>
      <c r="H169" s="3">
        <v>770.86</v>
      </c>
      <c r="I169" s="3">
        <v>693.77</v>
      </c>
      <c r="J169" s="3">
        <v>770.86</v>
      </c>
      <c r="K169" s="2">
        <f t="shared" ref="K169:K170" si="155">(E169*G169)</f>
        <v>693.78</v>
      </c>
      <c r="L169" s="20">
        <f>SUM(J169,K169)</f>
        <v>1464.6399999999999</v>
      </c>
      <c r="M169" s="1">
        <f t="shared" ref="M169:M170" si="156">SUM(J169-H169)</f>
        <v>0</v>
      </c>
      <c r="N169" s="1">
        <f t="shared" ref="N169:N170" si="157">SUM(K169-I169)</f>
        <v>9.9999999999909051E-3</v>
      </c>
      <c r="O169" s="2"/>
      <c r="P169" s="2"/>
      <c r="Q169" s="1"/>
      <c r="R169" s="1"/>
      <c r="S169" s="1"/>
      <c r="T169" s="19"/>
    </row>
    <row r="170" spans="1:20" ht="12.75" customHeight="1" x14ac:dyDescent="0.2">
      <c r="A170" s="111"/>
      <c r="B170" s="114"/>
      <c r="C170" s="123"/>
      <c r="D170" s="5" t="s">
        <v>16</v>
      </c>
      <c r="E170" s="31">
        <v>223.63</v>
      </c>
      <c r="F170" s="29"/>
      <c r="G170" s="29">
        <v>3</v>
      </c>
      <c r="H170" s="3">
        <v>745.44</v>
      </c>
      <c r="I170" s="3">
        <v>670.9</v>
      </c>
      <c r="J170" s="3">
        <v>745.44</v>
      </c>
      <c r="K170" s="2">
        <f t="shared" si="155"/>
        <v>670.89</v>
      </c>
      <c r="L170" s="20">
        <f>SUM(J170,K170)</f>
        <v>1416.33</v>
      </c>
      <c r="M170" s="1">
        <f t="shared" si="156"/>
        <v>0</v>
      </c>
      <c r="N170" s="1">
        <f t="shared" si="157"/>
        <v>-9.9999999999909051E-3</v>
      </c>
      <c r="O170" s="2"/>
      <c r="P170" s="2"/>
      <c r="Q170" s="1"/>
      <c r="R170" s="1"/>
      <c r="S170" s="1"/>
      <c r="T170" s="19"/>
    </row>
    <row r="171" spans="1:20" ht="12.75" customHeight="1" x14ac:dyDescent="0.2">
      <c r="A171" s="111"/>
      <c r="B171" s="114"/>
      <c r="C171" s="123"/>
      <c r="D171" s="34" t="s">
        <v>54</v>
      </c>
      <c r="E171" s="16">
        <f>SUM(E168,E169,E170)</f>
        <v>693.97</v>
      </c>
      <c r="F171" s="16">
        <f>SUM(F168,F169,F170)</f>
        <v>0</v>
      </c>
      <c r="G171" s="16"/>
      <c r="H171" s="44">
        <f>SUM(H168:H170)</f>
        <v>2313.2400000000002</v>
      </c>
      <c r="I171" s="44">
        <f>SUM(I168:I170)</f>
        <v>2081.92</v>
      </c>
      <c r="J171" s="16">
        <f t="shared" ref="J171:S171" si="158">SUM(J168,J169,J170)</f>
        <v>2313.2400000000002</v>
      </c>
      <c r="K171" s="16">
        <f t="shared" si="158"/>
        <v>2081.91</v>
      </c>
      <c r="L171" s="16">
        <f t="shared" si="158"/>
        <v>4395.1499999999996</v>
      </c>
      <c r="M171" s="16">
        <f t="shared" si="158"/>
        <v>0</v>
      </c>
      <c r="N171" s="16">
        <f t="shared" si="158"/>
        <v>-9.9999999999909051E-3</v>
      </c>
      <c r="O171" s="16">
        <f t="shared" si="158"/>
        <v>0</v>
      </c>
      <c r="P171" s="16">
        <f t="shared" si="158"/>
        <v>0</v>
      </c>
      <c r="Q171" s="16">
        <f t="shared" si="158"/>
        <v>0</v>
      </c>
      <c r="R171" s="16">
        <f t="shared" si="158"/>
        <v>0</v>
      </c>
      <c r="S171" s="16">
        <f t="shared" si="158"/>
        <v>0</v>
      </c>
      <c r="T171" s="17"/>
    </row>
    <row r="172" spans="1:20" ht="12.75" customHeight="1" x14ac:dyDescent="0.2">
      <c r="A172" s="111"/>
      <c r="B172" s="114"/>
      <c r="C172" s="123"/>
      <c r="D172" s="5" t="s">
        <v>17</v>
      </c>
      <c r="E172" s="30">
        <v>193.18</v>
      </c>
      <c r="F172" s="29"/>
      <c r="G172" s="29">
        <v>3</v>
      </c>
      <c r="H172" s="3">
        <v>643.94000000000005</v>
      </c>
      <c r="I172" s="3">
        <v>579.54999999999995</v>
      </c>
      <c r="J172" s="3">
        <v>643.94000000000005</v>
      </c>
      <c r="K172" s="2">
        <f>(E172*G172)</f>
        <v>579.54</v>
      </c>
      <c r="L172" s="20">
        <f>SUM(J172,K172)</f>
        <v>1223.48</v>
      </c>
      <c r="M172" s="1">
        <f>SUM(J172-H172)</f>
        <v>0</v>
      </c>
      <c r="N172" s="1">
        <f>SUM(K172-I172)</f>
        <v>-9.9999999999909051E-3</v>
      </c>
      <c r="O172" s="2"/>
      <c r="P172" s="2"/>
      <c r="Q172" s="1"/>
      <c r="R172" s="1"/>
      <c r="S172" s="1"/>
      <c r="T172" s="19"/>
    </row>
    <row r="173" spans="1:20" ht="12.75" customHeight="1" x14ac:dyDescent="0.2">
      <c r="A173" s="111"/>
      <c r="B173" s="114"/>
      <c r="C173" s="123"/>
      <c r="D173" s="5" t="s">
        <v>18</v>
      </c>
      <c r="E173" s="30">
        <v>227.4</v>
      </c>
      <c r="F173" s="29"/>
      <c r="G173" s="29">
        <v>3</v>
      </c>
      <c r="H173" s="3">
        <v>758</v>
      </c>
      <c r="I173" s="3">
        <v>682.2</v>
      </c>
      <c r="J173" s="3">
        <v>758</v>
      </c>
      <c r="K173" s="2">
        <f t="shared" ref="K173:K174" si="159">(E173*G173)</f>
        <v>682.2</v>
      </c>
      <c r="L173" s="20">
        <f>SUM(J173,K173)</f>
        <v>1440.2</v>
      </c>
      <c r="M173" s="1">
        <f t="shared" ref="M173:M174" si="160">SUM(J173-H173)</f>
        <v>0</v>
      </c>
      <c r="N173" s="1">
        <f t="shared" ref="N173:N174" si="161">SUM(K173-I173)</f>
        <v>0</v>
      </c>
      <c r="O173" s="2"/>
      <c r="P173" s="2"/>
      <c r="Q173" s="1"/>
      <c r="R173" s="1"/>
      <c r="S173" s="1"/>
      <c r="T173" s="19"/>
    </row>
    <row r="174" spans="1:20" ht="13.5" customHeight="1" x14ac:dyDescent="0.2">
      <c r="A174" s="112"/>
      <c r="B174" s="115"/>
      <c r="C174" s="124"/>
      <c r="D174" s="5" t="s">
        <v>19</v>
      </c>
      <c r="E174" s="31">
        <v>164.54</v>
      </c>
      <c r="F174" s="29"/>
      <c r="G174" s="29">
        <v>3</v>
      </c>
      <c r="H174" s="3">
        <v>548.48</v>
      </c>
      <c r="I174" s="3">
        <v>493.63</v>
      </c>
      <c r="J174" s="3">
        <v>548.48</v>
      </c>
      <c r="K174" s="2">
        <f t="shared" si="159"/>
        <v>493.62</v>
      </c>
      <c r="L174" s="20">
        <f>SUM(J174,K174)</f>
        <v>1042.0999999999999</v>
      </c>
      <c r="M174" s="1">
        <f t="shared" si="160"/>
        <v>0</v>
      </c>
      <c r="N174" s="1">
        <f t="shared" si="161"/>
        <v>-9.9999999999909051E-3</v>
      </c>
      <c r="O174" s="2"/>
      <c r="P174" s="2"/>
      <c r="Q174" s="1"/>
      <c r="R174" s="1"/>
      <c r="S174" s="1"/>
      <c r="T174" s="19"/>
    </row>
    <row r="175" spans="1:20" s="43" customFormat="1" ht="25.5" customHeight="1" x14ac:dyDescent="0.2">
      <c r="A175" s="46"/>
      <c r="B175" s="46"/>
      <c r="C175" s="47"/>
      <c r="D175" s="48" t="s">
        <v>55</v>
      </c>
      <c r="E175" s="49">
        <f>SUM(E162+E166+E170+E174)</f>
        <v>809.03</v>
      </c>
      <c r="F175" s="49">
        <f>SUM(F162+F166+F170+F174)</f>
        <v>0</v>
      </c>
      <c r="G175" s="49"/>
      <c r="H175" s="52">
        <f>SUM(H172:H174)</f>
        <v>1950.42</v>
      </c>
      <c r="I175" s="52">
        <f>SUM(I172:I174)</f>
        <v>1755.38</v>
      </c>
      <c r="J175" s="49">
        <f t="shared" ref="J175:S175" si="162">SUM(J162+J166+J170+J174)</f>
        <v>2696.76</v>
      </c>
      <c r="K175" s="49">
        <f>SUM(K172:K174)</f>
        <v>1755.3600000000001</v>
      </c>
      <c r="L175" s="49">
        <f>SUM(L172:L174)</f>
        <v>3705.78</v>
      </c>
      <c r="M175" s="49">
        <f t="shared" si="162"/>
        <v>0</v>
      </c>
      <c r="N175" s="49">
        <f>SUM(N172:N174)</f>
        <v>-1.999999999998181E-2</v>
      </c>
      <c r="O175" s="49">
        <f t="shared" si="162"/>
        <v>0</v>
      </c>
      <c r="P175" s="49">
        <f t="shared" si="162"/>
        <v>0</v>
      </c>
      <c r="Q175" s="49">
        <f t="shared" si="162"/>
        <v>0</v>
      </c>
      <c r="R175" s="49">
        <f t="shared" si="162"/>
        <v>0</v>
      </c>
      <c r="S175" s="49">
        <f t="shared" si="162"/>
        <v>0</v>
      </c>
      <c r="T175" s="50"/>
    </row>
    <row r="176" spans="1:20" ht="13.5" customHeight="1" x14ac:dyDescent="0.25">
      <c r="A176" s="51"/>
      <c r="B176" s="51"/>
      <c r="C176" s="51"/>
      <c r="D176" s="40" t="s">
        <v>56</v>
      </c>
      <c r="E176" s="41">
        <v>3058.2170000000001</v>
      </c>
      <c r="F176" s="41">
        <f>SUM(F172,F173,F174)</f>
        <v>0</v>
      </c>
      <c r="G176" s="41"/>
      <c r="H176" s="45">
        <v>10183.864</v>
      </c>
      <c r="I176" s="45">
        <v>9174.652</v>
      </c>
      <c r="J176" s="41">
        <v>10183.86</v>
      </c>
      <c r="K176" s="45">
        <v>9174.65</v>
      </c>
      <c r="L176" s="45">
        <f>SUM(J176,K176)</f>
        <v>19358.510000000002</v>
      </c>
      <c r="M176" s="41">
        <f t="shared" ref="M176:S176" si="163">SUM(M172,M173,M174)</f>
        <v>0</v>
      </c>
      <c r="N176" s="41">
        <f>SUM(N175,N171,N167,N163)</f>
        <v>-9.9999999999340616E-3</v>
      </c>
      <c r="O176" s="41">
        <f t="shared" si="163"/>
        <v>0</v>
      </c>
      <c r="P176" s="41">
        <f t="shared" si="163"/>
        <v>0</v>
      </c>
      <c r="Q176" s="41">
        <f t="shared" si="163"/>
        <v>0</v>
      </c>
      <c r="R176" s="41">
        <f t="shared" si="163"/>
        <v>0</v>
      </c>
      <c r="S176" s="41">
        <f t="shared" si="163"/>
        <v>0</v>
      </c>
      <c r="T176" s="42"/>
    </row>
    <row r="177" spans="1:20" ht="12.75" customHeight="1" x14ac:dyDescent="0.2">
      <c r="A177" s="110">
        <v>11</v>
      </c>
      <c r="B177" s="113" t="s">
        <v>34</v>
      </c>
      <c r="C177" s="116" t="s">
        <v>31</v>
      </c>
      <c r="D177" s="5" t="s">
        <v>8</v>
      </c>
      <c r="E177" s="30"/>
      <c r="F177" s="29"/>
      <c r="G177" s="29"/>
      <c r="H177" s="3"/>
      <c r="I177" s="3"/>
      <c r="J177" s="2">
        <f>(E177*F177)</f>
        <v>0</v>
      </c>
      <c r="K177" s="2">
        <f>(F177*H177)</f>
        <v>0</v>
      </c>
      <c r="L177" s="20">
        <f>SUM(J177,K177)</f>
        <v>0</v>
      </c>
      <c r="M177" s="1">
        <f t="shared" ref="M177:N179" si="164">SUM(J177-O177)</f>
        <v>0</v>
      </c>
      <c r="N177" s="1">
        <f t="shared" si="164"/>
        <v>0</v>
      </c>
      <c r="O177" s="2"/>
      <c r="P177" s="2"/>
      <c r="Q177" s="1"/>
      <c r="R177" s="1"/>
      <c r="S177" s="1"/>
      <c r="T177" s="104" t="s">
        <v>62</v>
      </c>
    </row>
    <row r="178" spans="1:20" ht="12.75" customHeight="1" x14ac:dyDescent="0.2">
      <c r="A178" s="111"/>
      <c r="B178" s="114"/>
      <c r="C178" s="117"/>
      <c r="D178" s="5" t="s">
        <v>9</v>
      </c>
      <c r="E178" s="31"/>
      <c r="F178" s="29"/>
      <c r="G178" s="29"/>
      <c r="H178" s="3"/>
      <c r="I178" s="3"/>
      <c r="J178" s="2">
        <f>(E178*F178)</f>
        <v>0</v>
      </c>
      <c r="K178" s="2">
        <f>(F178*H178)</f>
        <v>0</v>
      </c>
      <c r="L178" s="20">
        <f>SUM(J178,K178)</f>
        <v>0</v>
      </c>
      <c r="M178" s="1">
        <f t="shared" si="164"/>
        <v>0</v>
      </c>
      <c r="N178" s="1">
        <f t="shared" si="164"/>
        <v>0</v>
      </c>
      <c r="O178" s="2"/>
      <c r="P178" s="2"/>
      <c r="Q178" s="1"/>
      <c r="R178" s="1"/>
      <c r="S178" s="1"/>
      <c r="T178" s="19"/>
    </row>
    <row r="179" spans="1:20" ht="12.75" customHeight="1" x14ac:dyDescent="0.2">
      <c r="A179" s="111"/>
      <c r="B179" s="114"/>
      <c r="C179" s="117"/>
      <c r="D179" s="5" t="s">
        <v>10</v>
      </c>
      <c r="E179" s="31"/>
      <c r="F179" s="29"/>
      <c r="G179" s="29"/>
      <c r="H179" s="3"/>
      <c r="I179" s="3"/>
      <c r="J179" s="2">
        <f>(E179*F179)</f>
        <v>0</v>
      </c>
      <c r="K179" s="2">
        <f>(F179*H179)</f>
        <v>0</v>
      </c>
      <c r="L179" s="20">
        <f>SUM(J179,K179)</f>
        <v>0</v>
      </c>
      <c r="M179" s="1">
        <f t="shared" si="164"/>
        <v>0</v>
      </c>
      <c r="N179" s="1">
        <f t="shared" si="164"/>
        <v>0</v>
      </c>
      <c r="O179" s="2"/>
      <c r="P179" s="2"/>
      <c r="Q179" s="1"/>
      <c r="R179" s="1"/>
      <c r="S179" s="1"/>
      <c r="T179" s="19"/>
    </row>
    <row r="180" spans="1:20" ht="12.75" customHeight="1" x14ac:dyDescent="0.2">
      <c r="A180" s="111"/>
      <c r="B180" s="114"/>
      <c r="C180" s="117"/>
      <c r="D180" s="34" t="s">
        <v>52</v>
      </c>
      <c r="E180" s="16">
        <f>SUM(E177,E178,E179)</f>
        <v>0</v>
      </c>
      <c r="F180" s="16">
        <f>SUM(F177,F178,F179)</f>
        <v>0</v>
      </c>
      <c r="G180" s="16">
        <f>SUM(G177,G178,G179)</f>
        <v>0</v>
      </c>
      <c r="H180" s="14"/>
      <c r="I180" s="14"/>
      <c r="J180" s="16">
        <f t="shared" ref="J180:S180" si="165">SUM(J177,J178,J179)</f>
        <v>0</v>
      </c>
      <c r="K180" s="16">
        <f t="shared" si="165"/>
        <v>0</v>
      </c>
      <c r="L180" s="16">
        <f t="shared" si="165"/>
        <v>0</v>
      </c>
      <c r="M180" s="16">
        <f t="shared" si="165"/>
        <v>0</v>
      </c>
      <c r="N180" s="16">
        <f t="shared" si="165"/>
        <v>0</v>
      </c>
      <c r="O180" s="16">
        <f t="shared" si="165"/>
        <v>0</v>
      </c>
      <c r="P180" s="16">
        <f t="shared" si="165"/>
        <v>0</v>
      </c>
      <c r="Q180" s="16">
        <f t="shared" si="165"/>
        <v>0</v>
      </c>
      <c r="R180" s="16">
        <f t="shared" si="165"/>
        <v>0</v>
      </c>
      <c r="S180" s="16">
        <f t="shared" si="165"/>
        <v>0</v>
      </c>
      <c r="T180" s="17"/>
    </row>
    <row r="181" spans="1:20" ht="12.75" customHeight="1" x14ac:dyDescent="0.2">
      <c r="A181" s="111"/>
      <c r="B181" s="114"/>
      <c r="C181" s="117"/>
      <c r="D181" s="5" t="s">
        <v>11</v>
      </c>
      <c r="E181" s="30"/>
      <c r="F181" s="29"/>
      <c r="G181" s="29"/>
      <c r="H181" s="3"/>
      <c r="I181" s="3"/>
      <c r="J181" s="2">
        <f>(E181*F181)</f>
        <v>0</v>
      </c>
      <c r="K181" s="2">
        <f>(F181*H181)</f>
        <v>0</v>
      </c>
      <c r="L181" s="20">
        <f>SUM(J181,K181)</f>
        <v>0</v>
      </c>
      <c r="M181" s="1">
        <f t="shared" ref="M181:N181" si="166">SUM(J181-O181)</f>
        <v>0</v>
      </c>
      <c r="N181" s="1">
        <f t="shared" si="166"/>
        <v>0</v>
      </c>
      <c r="O181" s="2"/>
      <c r="P181" s="2"/>
      <c r="Q181" s="1"/>
      <c r="R181" s="1"/>
      <c r="S181" s="1"/>
      <c r="T181" s="19"/>
    </row>
    <row r="182" spans="1:20" ht="12.75" customHeight="1" x14ac:dyDescent="0.2">
      <c r="A182" s="111"/>
      <c r="B182" s="114"/>
      <c r="C182" s="117"/>
      <c r="D182" s="5" t="s">
        <v>12</v>
      </c>
      <c r="E182" s="30">
        <v>25.94</v>
      </c>
      <c r="F182" s="29"/>
      <c r="G182" s="29">
        <v>3</v>
      </c>
      <c r="H182" s="3">
        <v>86.46</v>
      </c>
      <c r="I182" s="3">
        <v>77.81</v>
      </c>
      <c r="J182" s="3">
        <v>86.46</v>
      </c>
      <c r="K182" s="2">
        <f>(E182*G182)</f>
        <v>77.820000000000007</v>
      </c>
      <c r="L182" s="20">
        <f>SUM(J182,K182)</f>
        <v>164.28</v>
      </c>
      <c r="M182" s="1">
        <f>SUM(J182-H182)</f>
        <v>0</v>
      </c>
      <c r="N182" s="1">
        <f>SUM(K182-I182)</f>
        <v>1.0000000000005116E-2</v>
      </c>
      <c r="O182" s="2"/>
      <c r="P182" s="2"/>
      <c r="Q182" s="1"/>
      <c r="R182" s="1"/>
      <c r="S182" s="1"/>
      <c r="T182" s="19"/>
    </row>
    <row r="183" spans="1:20" ht="12.75" customHeight="1" x14ac:dyDescent="0.2">
      <c r="A183" s="111"/>
      <c r="B183" s="115"/>
      <c r="C183" s="117"/>
      <c r="D183" s="5" t="s">
        <v>13</v>
      </c>
      <c r="E183" s="30">
        <v>51.74</v>
      </c>
      <c r="F183" s="29"/>
      <c r="G183" s="29">
        <v>3</v>
      </c>
      <c r="H183" s="3">
        <v>172.46</v>
      </c>
      <c r="I183" s="3">
        <v>155.22</v>
      </c>
      <c r="J183" s="3">
        <v>172.46</v>
      </c>
      <c r="K183" s="2">
        <f>(E183*G183)</f>
        <v>155.22</v>
      </c>
      <c r="L183" s="20">
        <f>SUM(J183,K183)</f>
        <v>327.68</v>
      </c>
      <c r="M183" s="1">
        <f>SUM(J183-H183)</f>
        <v>0</v>
      </c>
      <c r="N183" s="1">
        <f>SUM(K183-I183)</f>
        <v>0</v>
      </c>
      <c r="O183" s="2"/>
      <c r="P183" s="2"/>
      <c r="Q183" s="1"/>
      <c r="R183" s="1"/>
      <c r="S183" s="1"/>
      <c r="T183" s="19"/>
    </row>
    <row r="184" spans="1:20" ht="12.75" customHeight="1" x14ac:dyDescent="0.2">
      <c r="A184" s="111"/>
      <c r="B184" s="37"/>
      <c r="C184" s="117"/>
      <c r="D184" s="34" t="s">
        <v>53</v>
      </c>
      <c r="E184" s="16">
        <f>SUM(E181,E182,E183)</f>
        <v>77.680000000000007</v>
      </c>
      <c r="F184" s="16">
        <f>SUM(F181,F182,F183)</f>
        <v>0</v>
      </c>
      <c r="G184" s="16"/>
      <c r="H184" s="44">
        <f>SUM(H182:H183)</f>
        <v>258.92</v>
      </c>
      <c r="I184" s="44">
        <f>SUM(I182:I183)</f>
        <v>233.03</v>
      </c>
      <c r="J184" s="16">
        <f t="shared" ref="J184:S184" si="167">SUM(J181,J182,J183)</f>
        <v>258.92</v>
      </c>
      <c r="K184" s="16">
        <f t="shared" si="167"/>
        <v>233.04000000000002</v>
      </c>
      <c r="L184" s="16">
        <f t="shared" si="167"/>
        <v>491.96000000000004</v>
      </c>
      <c r="M184" s="16">
        <f t="shared" si="167"/>
        <v>0</v>
      </c>
      <c r="N184" s="16">
        <f t="shared" si="167"/>
        <v>1.0000000000005116E-2</v>
      </c>
      <c r="O184" s="16">
        <f t="shared" si="167"/>
        <v>0</v>
      </c>
      <c r="P184" s="16">
        <f t="shared" si="167"/>
        <v>0</v>
      </c>
      <c r="Q184" s="16">
        <f t="shared" si="167"/>
        <v>0</v>
      </c>
      <c r="R184" s="16">
        <f t="shared" si="167"/>
        <v>0</v>
      </c>
      <c r="S184" s="16">
        <f t="shared" si="167"/>
        <v>0</v>
      </c>
      <c r="T184" s="17"/>
    </row>
    <row r="185" spans="1:20" ht="12.75" customHeight="1" x14ac:dyDescent="0.2">
      <c r="A185" s="111"/>
      <c r="B185" s="113" t="s">
        <v>29</v>
      </c>
      <c r="C185" s="117"/>
      <c r="D185" s="5" t="s">
        <v>14</v>
      </c>
      <c r="E185" s="30">
        <v>50.24</v>
      </c>
      <c r="F185" s="29"/>
      <c r="G185" s="29">
        <v>3</v>
      </c>
      <c r="H185" s="3">
        <v>167.46</v>
      </c>
      <c r="I185" s="3">
        <v>150.71</v>
      </c>
      <c r="J185" s="3">
        <v>167.46</v>
      </c>
      <c r="K185" s="2">
        <f>(E185*G185)</f>
        <v>150.72</v>
      </c>
      <c r="L185" s="20">
        <f>SUM(J185,K185)</f>
        <v>318.18</v>
      </c>
      <c r="M185" s="1">
        <f>SUM(J185-H185)</f>
        <v>0</v>
      </c>
      <c r="N185" s="1">
        <f>SUM(K185-I185)</f>
        <v>9.9999999999909051E-3</v>
      </c>
      <c r="O185" s="2"/>
      <c r="P185" s="2"/>
      <c r="Q185" s="1"/>
      <c r="R185" s="1"/>
      <c r="S185" s="1"/>
      <c r="T185" s="19"/>
    </row>
    <row r="186" spans="1:20" ht="12.75" customHeight="1" x14ac:dyDescent="0.2">
      <c r="A186" s="111"/>
      <c r="B186" s="114"/>
      <c r="C186" s="117"/>
      <c r="D186" s="5" t="s">
        <v>15</v>
      </c>
      <c r="E186" s="30">
        <v>61.31</v>
      </c>
      <c r="F186" s="29"/>
      <c r="G186" s="29">
        <v>3</v>
      </c>
      <c r="H186" s="3">
        <v>204.38</v>
      </c>
      <c r="I186" s="3">
        <v>183.94</v>
      </c>
      <c r="J186" s="3">
        <v>204.38</v>
      </c>
      <c r="K186" s="2">
        <f>(E186*G186)</f>
        <v>183.93</v>
      </c>
      <c r="L186" s="20">
        <f>SUM(J186,K186)</f>
        <v>388.31</v>
      </c>
      <c r="M186" s="1">
        <f t="shared" ref="M186:M187" si="168">SUM(J186-H186)</f>
        <v>0</v>
      </c>
      <c r="N186" s="1">
        <f t="shared" ref="N186:N187" si="169">SUM(K186-I186)</f>
        <v>-9.9999999999909051E-3</v>
      </c>
      <c r="O186" s="2"/>
      <c r="P186" s="2"/>
      <c r="Q186" s="1"/>
      <c r="R186" s="1"/>
      <c r="S186" s="1"/>
      <c r="T186" s="19"/>
    </row>
    <row r="187" spans="1:20" ht="12.75" customHeight="1" x14ac:dyDescent="0.2">
      <c r="A187" s="111"/>
      <c r="B187" s="114"/>
      <c r="C187" s="117"/>
      <c r="D187" s="5" t="s">
        <v>16</v>
      </c>
      <c r="E187" s="31">
        <v>39.200000000000003</v>
      </c>
      <c r="F187" s="29"/>
      <c r="G187" s="29">
        <v>3</v>
      </c>
      <c r="H187" s="3">
        <v>130.68</v>
      </c>
      <c r="I187" s="3">
        <v>117.61</v>
      </c>
      <c r="J187" s="3">
        <v>130.68</v>
      </c>
      <c r="K187" s="2">
        <f>(E187*G187)</f>
        <v>117.60000000000001</v>
      </c>
      <c r="L187" s="20">
        <f>SUM(J187,K187)</f>
        <v>248.28000000000003</v>
      </c>
      <c r="M187" s="1">
        <f t="shared" si="168"/>
        <v>0</v>
      </c>
      <c r="N187" s="1">
        <f t="shared" si="169"/>
        <v>-9.9999999999909051E-3</v>
      </c>
      <c r="O187" s="2"/>
      <c r="P187" s="2"/>
      <c r="Q187" s="1"/>
      <c r="R187" s="1"/>
      <c r="S187" s="1"/>
      <c r="T187" s="19"/>
    </row>
    <row r="188" spans="1:20" ht="12.75" customHeight="1" x14ac:dyDescent="0.2">
      <c r="A188" s="111"/>
      <c r="B188" s="114"/>
      <c r="C188" s="117"/>
      <c r="D188" s="34" t="s">
        <v>54</v>
      </c>
      <c r="E188" s="16">
        <f>SUM(E185,E186,E187)</f>
        <v>150.75</v>
      </c>
      <c r="F188" s="16">
        <f>SUM(F185,F186,F187)</f>
        <v>0</v>
      </c>
      <c r="G188" s="16"/>
      <c r="H188" s="44">
        <f>SUM(H185:H187)</f>
        <v>502.52000000000004</v>
      </c>
      <c r="I188" s="44">
        <f>SUM(I185:I187)</f>
        <v>452.26</v>
      </c>
      <c r="J188" s="16">
        <f t="shared" ref="J188:S188" si="170">SUM(J185,J186,J187)</f>
        <v>502.52000000000004</v>
      </c>
      <c r="K188" s="16">
        <f t="shared" si="170"/>
        <v>452.25</v>
      </c>
      <c r="L188" s="16">
        <f t="shared" si="170"/>
        <v>954.77</v>
      </c>
      <c r="M188" s="16">
        <f t="shared" si="170"/>
        <v>0</v>
      </c>
      <c r="N188" s="16">
        <f t="shared" si="170"/>
        <v>-9.9999999999909051E-3</v>
      </c>
      <c r="O188" s="16">
        <f t="shared" si="170"/>
        <v>0</v>
      </c>
      <c r="P188" s="16">
        <f t="shared" si="170"/>
        <v>0</v>
      </c>
      <c r="Q188" s="16">
        <f t="shared" si="170"/>
        <v>0</v>
      </c>
      <c r="R188" s="16">
        <f t="shared" si="170"/>
        <v>0</v>
      </c>
      <c r="S188" s="16">
        <f t="shared" si="170"/>
        <v>0</v>
      </c>
      <c r="T188" s="17"/>
    </row>
    <row r="189" spans="1:20" ht="12.75" customHeight="1" x14ac:dyDescent="0.2">
      <c r="A189" s="111"/>
      <c r="B189" s="114"/>
      <c r="C189" s="117"/>
      <c r="D189" s="5" t="s">
        <v>17</v>
      </c>
      <c r="E189" s="30">
        <v>31.38</v>
      </c>
      <c r="F189" s="29"/>
      <c r="G189" s="29">
        <v>3</v>
      </c>
      <c r="H189" s="3">
        <v>104.6</v>
      </c>
      <c r="I189" s="3">
        <v>94.14</v>
      </c>
      <c r="J189" s="3">
        <v>104.6</v>
      </c>
      <c r="K189" s="2">
        <f>(E189*G189)</f>
        <v>94.14</v>
      </c>
      <c r="L189" s="20">
        <f>SUM(J189,K189)</f>
        <v>198.74</v>
      </c>
      <c r="M189" s="1">
        <f>SUM(J189-H189)</f>
        <v>0</v>
      </c>
      <c r="N189" s="1">
        <f>SUM(K189-I189)</f>
        <v>0</v>
      </c>
      <c r="O189" s="2"/>
      <c r="P189" s="2"/>
      <c r="Q189" s="1"/>
      <c r="R189" s="1"/>
      <c r="S189" s="1"/>
      <c r="T189" s="19"/>
    </row>
    <row r="190" spans="1:20" ht="12.75" customHeight="1" x14ac:dyDescent="0.2">
      <c r="A190" s="111"/>
      <c r="B190" s="114"/>
      <c r="C190" s="117"/>
      <c r="D190" s="5" t="s">
        <v>18</v>
      </c>
      <c r="E190" s="30">
        <v>27.34</v>
      </c>
      <c r="F190" s="29"/>
      <c r="G190" s="29">
        <v>3</v>
      </c>
      <c r="H190" s="3">
        <v>91.14</v>
      </c>
      <c r="I190" s="3">
        <v>82.03</v>
      </c>
      <c r="J190" s="3">
        <v>91.14</v>
      </c>
      <c r="K190" s="2">
        <f>(E190*G190)</f>
        <v>82.02</v>
      </c>
      <c r="L190" s="20">
        <f>SUM(J190,K190)</f>
        <v>173.16</v>
      </c>
      <c r="M190" s="1">
        <f t="shared" ref="M190:M191" si="171">SUM(J190-H190)</f>
        <v>0</v>
      </c>
      <c r="N190" s="1">
        <f t="shared" ref="N190:N191" si="172">SUM(K190-I190)</f>
        <v>-1.0000000000005116E-2</v>
      </c>
      <c r="O190" s="2"/>
      <c r="P190" s="2"/>
      <c r="Q190" s="1"/>
      <c r="R190" s="1"/>
      <c r="S190" s="1"/>
      <c r="T190" s="19"/>
    </row>
    <row r="191" spans="1:20" ht="13.5" customHeight="1" x14ac:dyDescent="0.2">
      <c r="A191" s="112"/>
      <c r="B191" s="115"/>
      <c r="C191" s="118"/>
      <c r="D191" s="5" t="s">
        <v>19</v>
      </c>
      <c r="E191" s="31">
        <v>10.39</v>
      </c>
      <c r="F191" s="29"/>
      <c r="G191" s="29">
        <v>3</v>
      </c>
      <c r="H191" s="3">
        <v>34.619999999999997</v>
      </c>
      <c r="I191" s="3">
        <v>31.16</v>
      </c>
      <c r="J191" s="3">
        <v>34.619999999999997</v>
      </c>
      <c r="K191" s="2">
        <f>(E191*G191)</f>
        <v>31.17</v>
      </c>
      <c r="L191" s="20">
        <f>SUM(J191,K191)</f>
        <v>65.789999999999992</v>
      </c>
      <c r="M191" s="1">
        <f t="shared" si="171"/>
        <v>0</v>
      </c>
      <c r="N191" s="1">
        <f t="shared" si="172"/>
        <v>1.0000000000001563E-2</v>
      </c>
      <c r="O191" s="2"/>
      <c r="P191" s="2"/>
      <c r="Q191" s="1"/>
      <c r="R191" s="1"/>
      <c r="S191" s="1"/>
      <c r="T191" s="19"/>
    </row>
    <row r="192" spans="1:20" ht="24.75" x14ac:dyDescent="0.25">
      <c r="A192" s="8"/>
      <c r="B192" s="8"/>
      <c r="C192" s="8"/>
      <c r="D192" s="34" t="s">
        <v>55</v>
      </c>
      <c r="E192" s="16">
        <f>SUM(E189,E190,E191)</f>
        <v>69.11</v>
      </c>
      <c r="F192" s="16">
        <f>SUM(F189,F190,F191)</f>
        <v>0</v>
      </c>
      <c r="G192" s="16"/>
      <c r="H192" s="44">
        <f>SUM(H189:H191)</f>
        <v>230.36</v>
      </c>
      <c r="I192" s="44">
        <f>SUM(I189:I191)</f>
        <v>207.33</v>
      </c>
      <c r="J192" s="16">
        <f t="shared" ref="J192:S192" si="173">SUM(J189,J190,J191)</f>
        <v>230.36</v>
      </c>
      <c r="K192" s="16">
        <f t="shared" si="173"/>
        <v>207.32999999999998</v>
      </c>
      <c r="L192" s="16">
        <f t="shared" si="173"/>
        <v>437.68999999999994</v>
      </c>
      <c r="M192" s="16">
        <f t="shared" si="173"/>
        <v>0</v>
      </c>
      <c r="N192" s="16">
        <f t="shared" si="173"/>
        <v>-3.5527136788005009E-15</v>
      </c>
      <c r="O192" s="16">
        <f t="shared" si="173"/>
        <v>0</v>
      </c>
      <c r="P192" s="16">
        <f t="shared" si="173"/>
        <v>0</v>
      </c>
      <c r="Q192" s="16">
        <f t="shared" si="173"/>
        <v>0</v>
      </c>
      <c r="R192" s="16">
        <f t="shared" si="173"/>
        <v>0</v>
      </c>
      <c r="S192" s="16">
        <f t="shared" si="173"/>
        <v>0</v>
      </c>
      <c r="T192" s="17"/>
    </row>
    <row r="193" spans="1:20" s="43" customFormat="1" x14ac:dyDescent="0.2">
      <c r="A193" s="38"/>
      <c r="B193" s="38"/>
      <c r="C193" s="39"/>
      <c r="D193" s="40" t="s">
        <v>56</v>
      </c>
      <c r="E193" s="41">
        <v>369.41399999999999</v>
      </c>
      <c r="F193" s="41">
        <f>SUM(F180+F184+F188+F192)</f>
        <v>0</v>
      </c>
      <c r="G193" s="41">
        <f>SUM(G180+G184+G188+G192)</f>
        <v>0</v>
      </c>
      <c r="H193" s="45">
        <v>1230.1500000000001</v>
      </c>
      <c r="I193" s="45">
        <v>1108.2429999999999</v>
      </c>
      <c r="J193" s="41">
        <v>1230.1500000000001</v>
      </c>
      <c r="K193" s="41">
        <v>1108.24</v>
      </c>
      <c r="L193" s="41">
        <f>SUM(J193:K193)</f>
        <v>2338.3900000000003</v>
      </c>
      <c r="M193" s="41">
        <f t="shared" ref="M193:S193" si="174">SUM(M180+M184+M188+M192)</f>
        <v>0</v>
      </c>
      <c r="N193" s="41">
        <f t="shared" si="174"/>
        <v>1.0658141036401503E-14</v>
      </c>
      <c r="O193" s="41">
        <f t="shared" si="174"/>
        <v>0</v>
      </c>
      <c r="P193" s="41">
        <f t="shared" si="174"/>
        <v>0</v>
      </c>
      <c r="Q193" s="41">
        <f t="shared" si="174"/>
        <v>0</v>
      </c>
      <c r="R193" s="41">
        <f t="shared" si="174"/>
        <v>0</v>
      </c>
      <c r="S193" s="41">
        <f t="shared" si="174"/>
        <v>0</v>
      </c>
      <c r="T193" s="42"/>
    </row>
    <row r="194" spans="1:20" ht="12.75" customHeight="1" x14ac:dyDescent="0.2">
      <c r="A194" s="119">
        <v>12</v>
      </c>
      <c r="B194" s="113" t="s">
        <v>35</v>
      </c>
      <c r="C194" s="116" t="s">
        <v>28</v>
      </c>
      <c r="D194" s="5" t="s">
        <v>8</v>
      </c>
      <c r="E194" s="30"/>
      <c r="F194" s="29"/>
      <c r="G194" s="29">
        <v>3</v>
      </c>
      <c r="H194" s="3"/>
      <c r="I194" s="3"/>
      <c r="J194" s="2"/>
      <c r="K194" s="2">
        <f>(F194*H194)</f>
        <v>0</v>
      </c>
      <c r="L194" s="20">
        <f>SUM(J194,K194)</f>
        <v>0</v>
      </c>
      <c r="M194" s="1">
        <f t="shared" ref="M194:N195" si="175">SUM(J194-O194)</f>
        <v>0</v>
      </c>
      <c r="N194" s="1">
        <f t="shared" si="175"/>
        <v>0</v>
      </c>
      <c r="O194" s="2"/>
      <c r="P194" s="2"/>
      <c r="Q194" s="1"/>
      <c r="R194" s="1"/>
      <c r="S194" s="1"/>
      <c r="T194" s="19"/>
    </row>
    <row r="195" spans="1:20" x14ac:dyDescent="0.2">
      <c r="A195" s="120"/>
      <c r="B195" s="114"/>
      <c r="C195" s="117"/>
      <c r="D195" s="5" t="s">
        <v>9</v>
      </c>
      <c r="E195" s="31"/>
      <c r="F195" s="29"/>
      <c r="G195" s="29">
        <v>3</v>
      </c>
      <c r="H195" s="3"/>
      <c r="I195" s="3"/>
      <c r="J195" s="2"/>
      <c r="K195" s="2">
        <f>(F195*H195)</f>
        <v>0</v>
      </c>
      <c r="L195" s="20">
        <f>SUM(J195,K195)</f>
        <v>0</v>
      </c>
      <c r="M195" s="1">
        <f t="shared" si="175"/>
        <v>0</v>
      </c>
      <c r="N195" s="1">
        <f t="shared" si="175"/>
        <v>0</v>
      </c>
      <c r="O195" s="2"/>
      <c r="P195" s="2"/>
      <c r="Q195" s="1"/>
      <c r="R195" s="1"/>
      <c r="S195" s="1"/>
      <c r="T195" s="19"/>
    </row>
    <row r="196" spans="1:20" x14ac:dyDescent="0.2">
      <c r="A196" s="120"/>
      <c r="B196" s="114"/>
      <c r="C196" s="117"/>
      <c r="D196" s="5" t="s">
        <v>10</v>
      </c>
      <c r="E196" s="31">
        <v>5.87</v>
      </c>
      <c r="F196" s="29"/>
      <c r="G196" s="29">
        <v>3</v>
      </c>
      <c r="H196" s="3">
        <v>19.559999999999999</v>
      </c>
      <c r="I196" s="3">
        <v>17.600000000000001</v>
      </c>
      <c r="J196" s="3">
        <v>19.559999999999999</v>
      </c>
      <c r="K196" s="2">
        <f>(E196*G196)</f>
        <v>17.61</v>
      </c>
      <c r="L196" s="20">
        <f>SUM(J196,K196)</f>
        <v>37.17</v>
      </c>
      <c r="M196" s="1">
        <f>SUM(J196-H196)</f>
        <v>0</v>
      </c>
      <c r="N196" s="1">
        <f>SUM(K196-I196)</f>
        <v>9.9999999999980105E-3</v>
      </c>
      <c r="O196" s="2"/>
      <c r="P196" s="2"/>
      <c r="Q196" s="1"/>
      <c r="R196" s="1"/>
      <c r="S196" s="1"/>
      <c r="T196" s="19"/>
    </row>
    <row r="197" spans="1:20" ht="24" x14ac:dyDescent="0.2">
      <c r="A197" s="120"/>
      <c r="B197" s="114"/>
      <c r="C197" s="117"/>
      <c r="D197" s="34" t="s">
        <v>52</v>
      </c>
      <c r="E197" s="16">
        <f>SUM(E194,E195,E196)</f>
        <v>5.87</v>
      </c>
      <c r="F197" s="16">
        <f>SUM(F194,F195,F196)</f>
        <v>0</v>
      </c>
      <c r="G197" s="16"/>
      <c r="H197" s="44">
        <f>SUM(H196)</f>
        <v>19.559999999999999</v>
      </c>
      <c r="I197" s="44">
        <f>SUM(I196)</f>
        <v>17.600000000000001</v>
      </c>
      <c r="J197" s="16">
        <f t="shared" ref="J197:S197" si="176">SUM(J194,J195,J196)</f>
        <v>19.559999999999999</v>
      </c>
      <c r="K197" s="16">
        <f t="shared" si="176"/>
        <v>17.61</v>
      </c>
      <c r="L197" s="16">
        <f t="shared" si="176"/>
        <v>37.17</v>
      </c>
      <c r="M197" s="16">
        <f t="shared" si="176"/>
        <v>0</v>
      </c>
      <c r="N197" s="16">
        <f t="shared" si="176"/>
        <v>9.9999999999980105E-3</v>
      </c>
      <c r="O197" s="16">
        <f t="shared" si="176"/>
        <v>0</v>
      </c>
      <c r="P197" s="16">
        <f t="shared" si="176"/>
        <v>0</v>
      </c>
      <c r="Q197" s="16">
        <f t="shared" si="176"/>
        <v>0</v>
      </c>
      <c r="R197" s="16">
        <f t="shared" si="176"/>
        <v>0</v>
      </c>
      <c r="S197" s="16">
        <f t="shared" si="176"/>
        <v>0</v>
      </c>
      <c r="T197" s="17"/>
    </row>
    <row r="198" spans="1:20" x14ac:dyDescent="0.2">
      <c r="A198" s="120"/>
      <c r="B198" s="114"/>
      <c r="C198" s="117"/>
      <c r="D198" s="5" t="s">
        <v>11</v>
      </c>
      <c r="E198" s="30">
        <v>9.1</v>
      </c>
      <c r="F198" s="29"/>
      <c r="G198" s="29">
        <v>3</v>
      </c>
      <c r="H198" s="3">
        <v>30.32</v>
      </c>
      <c r="I198" s="3">
        <v>27.29</v>
      </c>
      <c r="J198" s="3">
        <v>30.32</v>
      </c>
      <c r="K198" s="2">
        <f>(E198*G198)</f>
        <v>27.299999999999997</v>
      </c>
      <c r="L198" s="20">
        <f>SUM(J198,K198)</f>
        <v>57.62</v>
      </c>
      <c r="M198" s="1">
        <f>SUM(J198-H198)</f>
        <v>0</v>
      </c>
      <c r="N198" s="1">
        <f>SUM(K198-I198)</f>
        <v>9.9999999999980105E-3</v>
      </c>
      <c r="O198" s="2"/>
      <c r="P198" s="2"/>
      <c r="Q198" s="1"/>
      <c r="R198" s="1"/>
      <c r="S198" s="1"/>
      <c r="T198" s="19"/>
    </row>
    <row r="199" spans="1:20" x14ac:dyDescent="0.2">
      <c r="A199" s="120"/>
      <c r="B199" s="114"/>
      <c r="C199" s="117"/>
      <c r="D199" s="5" t="s">
        <v>12</v>
      </c>
      <c r="E199" s="30">
        <v>6.95</v>
      </c>
      <c r="F199" s="29"/>
      <c r="G199" s="29">
        <v>3</v>
      </c>
      <c r="H199" s="3">
        <v>23.16</v>
      </c>
      <c r="I199" s="3">
        <v>20.84</v>
      </c>
      <c r="J199" s="3">
        <v>23.16</v>
      </c>
      <c r="K199" s="2">
        <f t="shared" ref="K199:K200" si="177">(E199*G199)</f>
        <v>20.85</v>
      </c>
      <c r="L199" s="20">
        <f>SUM(J199,K199)</f>
        <v>44.010000000000005</v>
      </c>
      <c r="M199" s="1">
        <f t="shared" ref="M199:M200" si="178">SUM(J199-H199)</f>
        <v>0</v>
      </c>
      <c r="N199" s="1">
        <f t="shared" ref="N199:N200" si="179">SUM(K199-I199)</f>
        <v>1.0000000000001563E-2</v>
      </c>
      <c r="O199" s="2"/>
      <c r="P199" s="2"/>
      <c r="Q199" s="1"/>
      <c r="R199" s="1"/>
      <c r="S199" s="1"/>
      <c r="T199" s="19"/>
    </row>
    <row r="200" spans="1:20" x14ac:dyDescent="0.2">
      <c r="A200" s="120"/>
      <c r="B200" s="115"/>
      <c r="C200" s="117"/>
      <c r="D200" s="5" t="s">
        <v>13</v>
      </c>
      <c r="E200" s="30">
        <v>8.6</v>
      </c>
      <c r="F200" s="29"/>
      <c r="G200" s="29">
        <v>3</v>
      </c>
      <c r="H200" s="3">
        <v>28.66</v>
      </c>
      <c r="I200" s="3">
        <v>25.8</v>
      </c>
      <c r="J200" s="3">
        <v>28.66</v>
      </c>
      <c r="K200" s="2">
        <f t="shared" si="177"/>
        <v>25.799999999999997</v>
      </c>
      <c r="L200" s="20">
        <f>SUM(J200,K200)</f>
        <v>54.459999999999994</v>
      </c>
      <c r="M200" s="1">
        <f t="shared" si="178"/>
        <v>0</v>
      </c>
      <c r="N200" s="1">
        <f t="shared" si="179"/>
        <v>-3.5527136788005009E-15</v>
      </c>
      <c r="O200" s="2"/>
      <c r="P200" s="2"/>
      <c r="Q200" s="1"/>
      <c r="R200" s="1"/>
      <c r="S200" s="1"/>
      <c r="T200" s="19"/>
    </row>
    <row r="201" spans="1:20" ht="24" x14ac:dyDescent="0.2">
      <c r="A201" s="120"/>
      <c r="B201" s="37"/>
      <c r="C201" s="117"/>
      <c r="D201" s="34" t="s">
        <v>53</v>
      </c>
      <c r="E201" s="16">
        <f>SUM(E198,E199,E200)</f>
        <v>24.65</v>
      </c>
      <c r="F201" s="16">
        <f>SUM(F198,F199,F200)</f>
        <v>0</v>
      </c>
      <c r="G201" s="16"/>
      <c r="H201" s="44">
        <f>SUM(H198:H200)</f>
        <v>82.14</v>
      </c>
      <c r="I201" s="44">
        <f>SUM(I198:I200)</f>
        <v>73.929999999999993</v>
      </c>
      <c r="J201" s="16">
        <f t="shared" ref="J201:S201" si="180">SUM(J198,J199,J200)</f>
        <v>82.14</v>
      </c>
      <c r="K201" s="16">
        <f t="shared" si="180"/>
        <v>73.949999999999989</v>
      </c>
      <c r="L201" s="16">
        <f t="shared" si="180"/>
        <v>156.08999999999997</v>
      </c>
      <c r="M201" s="16">
        <f t="shared" si="180"/>
        <v>0</v>
      </c>
      <c r="N201" s="16">
        <f t="shared" si="180"/>
        <v>1.9999999999996021E-2</v>
      </c>
      <c r="O201" s="16">
        <f t="shared" si="180"/>
        <v>0</v>
      </c>
      <c r="P201" s="16">
        <f t="shared" si="180"/>
        <v>0</v>
      </c>
      <c r="Q201" s="16">
        <f t="shared" si="180"/>
        <v>0</v>
      </c>
      <c r="R201" s="16">
        <f t="shared" si="180"/>
        <v>0</v>
      </c>
      <c r="S201" s="16">
        <f t="shared" si="180"/>
        <v>0</v>
      </c>
      <c r="T201" s="17"/>
    </row>
    <row r="202" spans="1:20" ht="12.75" customHeight="1" x14ac:dyDescent="0.2">
      <c r="A202" s="120"/>
      <c r="B202" s="113" t="s">
        <v>29</v>
      </c>
      <c r="C202" s="117"/>
      <c r="D202" s="5" t="s">
        <v>14</v>
      </c>
      <c r="E202" s="30">
        <v>8.23</v>
      </c>
      <c r="F202" s="29"/>
      <c r="G202" s="29">
        <v>3</v>
      </c>
      <c r="H202" s="3">
        <v>27.42</v>
      </c>
      <c r="I202" s="3">
        <v>24.68</v>
      </c>
      <c r="J202" s="3">
        <v>27.42</v>
      </c>
      <c r="K202" s="2">
        <f>(E202*G202)</f>
        <v>24.69</v>
      </c>
      <c r="L202" s="20">
        <f>SUM(J202,K202)</f>
        <v>52.11</v>
      </c>
      <c r="M202" s="1">
        <f>SUM(J202-H202)</f>
        <v>0</v>
      </c>
      <c r="N202" s="1">
        <f>SUM(K202-I202)</f>
        <v>1.0000000000001563E-2</v>
      </c>
      <c r="O202" s="2"/>
      <c r="P202" s="2"/>
      <c r="Q202" s="1"/>
      <c r="R202" s="1"/>
      <c r="S202" s="1"/>
      <c r="T202" s="19"/>
    </row>
    <row r="203" spans="1:20" x14ac:dyDescent="0.2">
      <c r="A203" s="120"/>
      <c r="B203" s="114"/>
      <c r="C203" s="117"/>
      <c r="D203" s="5" t="s">
        <v>15</v>
      </c>
      <c r="E203" s="30">
        <v>25.86</v>
      </c>
      <c r="F203" s="29"/>
      <c r="G203" s="29">
        <v>3</v>
      </c>
      <c r="H203" s="3">
        <v>86.2</v>
      </c>
      <c r="I203" s="3">
        <v>77.58</v>
      </c>
      <c r="J203" s="3">
        <v>86.2</v>
      </c>
      <c r="K203" s="2">
        <f t="shared" ref="K203:K204" si="181">(E203*G203)</f>
        <v>77.58</v>
      </c>
      <c r="L203" s="20">
        <f>SUM(J203,K203)</f>
        <v>163.78</v>
      </c>
      <c r="M203" s="1">
        <f>SUM(J203-H203)</f>
        <v>0</v>
      </c>
      <c r="N203" s="1">
        <f t="shared" ref="N203:N204" si="182">SUM(K203-I203)</f>
        <v>0</v>
      </c>
      <c r="O203" s="2"/>
      <c r="P203" s="2"/>
      <c r="Q203" s="1"/>
      <c r="R203" s="1"/>
      <c r="S203" s="1"/>
      <c r="T203" s="19"/>
    </row>
    <row r="204" spans="1:20" x14ac:dyDescent="0.2">
      <c r="A204" s="120"/>
      <c r="B204" s="114"/>
      <c r="C204" s="117"/>
      <c r="D204" s="5" t="s">
        <v>16</v>
      </c>
      <c r="E204" s="31">
        <v>24.4</v>
      </c>
      <c r="F204" s="29"/>
      <c r="G204" s="29">
        <v>3</v>
      </c>
      <c r="H204" s="3">
        <v>81.319999999999993</v>
      </c>
      <c r="I204" s="3">
        <v>73.19</v>
      </c>
      <c r="J204" s="3">
        <v>81.319999999999993</v>
      </c>
      <c r="K204" s="2">
        <f t="shared" si="181"/>
        <v>73.199999999999989</v>
      </c>
      <c r="L204" s="20">
        <f>SUM(J204,K204)</f>
        <v>154.51999999999998</v>
      </c>
      <c r="M204" s="1">
        <f>SUM(J204-H204)</f>
        <v>0</v>
      </c>
      <c r="N204" s="1">
        <f t="shared" si="182"/>
        <v>9.9999999999909051E-3</v>
      </c>
      <c r="O204" s="2"/>
      <c r="P204" s="2"/>
      <c r="Q204" s="1"/>
      <c r="R204" s="1"/>
      <c r="S204" s="1"/>
      <c r="T204" s="19"/>
    </row>
    <row r="205" spans="1:20" ht="24" x14ac:dyDescent="0.2">
      <c r="A205" s="120"/>
      <c r="B205" s="114"/>
      <c r="C205" s="117"/>
      <c r="D205" s="34" t="s">
        <v>54</v>
      </c>
      <c r="E205" s="16">
        <f>SUM(E202,E203,E204)</f>
        <v>58.49</v>
      </c>
      <c r="F205" s="16">
        <f>SUM(F202,F203,F204)</f>
        <v>0</v>
      </c>
      <c r="G205" s="16"/>
      <c r="H205" s="44">
        <f>SUM(H202:H204)</f>
        <v>194.94</v>
      </c>
      <c r="I205" s="44">
        <f>SUM(I202:I204)</f>
        <v>175.45</v>
      </c>
      <c r="J205" s="16">
        <f t="shared" ref="J205:S205" si="183">SUM(J202,J203,J204)</f>
        <v>194.94</v>
      </c>
      <c r="K205" s="16">
        <f t="shared" si="183"/>
        <v>175.46999999999997</v>
      </c>
      <c r="L205" s="16">
        <f t="shared" si="183"/>
        <v>370.40999999999997</v>
      </c>
      <c r="M205" s="16">
        <f t="shared" si="183"/>
        <v>0</v>
      </c>
      <c r="N205" s="16">
        <f t="shared" si="183"/>
        <v>1.9999999999992468E-2</v>
      </c>
      <c r="O205" s="16">
        <f t="shared" si="183"/>
        <v>0</v>
      </c>
      <c r="P205" s="16">
        <f t="shared" si="183"/>
        <v>0</v>
      </c>
      <c r="Q205" s="16">
        <f t="shared" si="183"/>
        <v>0</v>
      </c>
      <c r="R205" s="16">
        <f t="shared" si="183"/>
        <v>0</v>
      </c>
      <c r="S205" s="16">
        <f t="shared" si="183"/>
        <v>0</v>
      </c>
      <c r="T205" s="17"/>
    </row>
    <row r="206" spans="1:20" x14ac:dyDescent="0.2">
      <c r="A206" s="120"/>
      <c r="B206" s="114"/>
      <c r="C206" s="117"/>
      <c r="D206" s="5" t="s">
        <v>17</v>
      </c>
      <c r="E206" s="30">
        <v>43.93</v>
      </c>
      <c r="F206" s="29"/>
      <c r="G206" s="29">
        <v>3</v>
      </c>
      <c r="H206" s="3">
        <v>146.44</v>
      </c>
      <c r="I206" s="3">
        <v>131.80000000000001</v>
      </c>
      <c r="J206" s="3">
        <v>146.44</v>
      </c>
      <c r="K206" s="2">
        <f>(E206*G206)</f>
        <v>131.79</v>
      </c>
      <c r="L206" s="20">
        <f>SUM(J206,K206)</f>
        <v>278.23</v>
      </c>
      <c r="M206" s="1">
        <f>SUM(J206-H206)</f>
        <v>0</v>
      </c>
      <c r="N206" s="1">
        <f>SUM(K206-I206)</f>
        <v>-1.0000000000019327E-2</v>
      </c>
      <c r="O206" s="2"/>
      <c r="P206" s="2"/>
      <c r="Q206" s="1"/>
      <c r="R206" s="1"/>
      <c r="S206" s="1"/>
      <c r="T206" s="19"/>
    </row>
    <row r="207" spans="1:20" x14ac:dyDescent="0.2">
      <c r="A207" s="120"/>
      <c r="B207" s="114"/>
      <c r="C207" s="117"/>
      <c r="D207" s="5" t="s">
        <v>18</v>
      </c>
      <c r="E207" s="30">
        <v>41.38</v>
      </c>
      <c r="F207" s="29"/>
      <c r="G207" s="29">
        <v>3</v>
      </c>
      <c r="H207" s="3">
        <v>137.94</v>
      </c>
      <c r="I207" s="3">
        <v>124.15</v>
      </c>
      <c r="J207" s="3">
        <v>137.94</v>
      </c>
      <c r="K207" s="2">
        <f t="shared" ref="K207:K208" si="184">(E207*G207)</f>
        <v>124.14000000000001</v>
      </c>
      <c r="L207" s="20">
        <f>SUM(J207,K207)</f>
        <v>262.08000000000004</v>
      </c>
      <c r="M207" s="1">
        <f t="shared" ref="M207:M208" si="185">SUM(J207-H207)</f>
        <v>0</v>
      </c>
      <c r="N207" s="1">
        <f t="shared" ref="N207:N208" si="186">SUM(K207-I207)</f>
        <v>-9.9999999999909051E-3</v>
      </c>
      <c r="O207" s="2"/>
      <c r="P207" s="2"/>
      <c r="Q207" s="1"/>
      <c r="R207" s="1"/>
      <c r="S207" s="1"/>
      <c r="T207" s="19"/>
    </row>
    <row r="208" spans="1:20" x14ac:dyDescent="0.2">
      <c r="A208" s="121"/>
      <c r="B208" s="115"/>
      <c r="C208" s="118"/>
      <c r="D208" s="5" t="s">
        <v>19</v>
      </c>
      <c r="E208" s="31">
        <v>44.66</v>
      </c>
      <c r="F208" s="29"/>
      <c r="G208" s="29">
        <v>3</v>
      </c>
      <c r="H208" s="3">
        <v>148.86000000000001</v>
      </c>
      <c r="I208" s="3">
        <v>133.97</v>
      </c>
      <c r="J208" s="3">
        <v>148.86000000000001</v>
      </c>
      <c r="K208" s="2">
        <f t="shared" si="184"/>
        <v>133.97999999999999</v>
      </c>
      <c r="L208" s="20">
        <f>SUM(J208,K208)</f>
        <v>282.84000000000003</v>
      </c>
      <c r="M208" s="1">
        <f t="shared" si="185"/>
        <v>0</v>
      </c>
      <c r="N208" s="1">
        <f t="shared" si="186"/>
        <v>9.9999999999909051E-3</v>
      </c>
      <c r="O208" s="2"/>
      <c r="P208" s="2"/>
      <c r="Q208" s="1"/>
      <c r="R208" s="1"/>
      <c r="S208" s="1"/>
      <c r="T208" s="19"/>
    </row>
    <row r="209" spans="1:20" ht="24" x14ac:dyDescent="0.2">
      <c r="A209" s="14"/>
      <c r="B209" s="14"/>
      <c r="C209" s="14"/>
      <c r="D209" s="34" t="s">
        <v>55</v>
      </c>
      <c r="E209" s="16">
        <f>SUM(E206,E207,E208)</f>
        <v>129.97</v>
      </c>
      <c r="F209" s="16">
        <f>SUM(F206,F207,F208)</f>
        <v>0</v>
      </c>
      <c r="G209" s="16"/>
      <c r="H209" s="44">
        <f>SUM(H206:H208)</f>
        <v>433.24</v>
      </c>
      <c r="I209" s="44">
        <f>SUM(I206:I208)</f>
        <v>389.92</v>
      </c>
      <c r="J209" s="16">
        <f t="shared" ref="J209:S209" si="187">SUM(J206,J207,J208)</f>
        <v>433.24</v>
      </c>
      <c r="K209" s="16">
        <f t="shared" si="187"/>
        <v>389.90999999999997</v>
      </c>
      <c r="L209" s="16">
        <f t="shared" si="187"/>
        <v>823.15000000000009</v>
      </c>
      <c r="M209" s="16">
        <f t="shared" si="187"/>
        <v>0</v>
      </c>
      <c r="N209" s="16">
        <f t="shared" si="187"/>
        <v>-1.0000000000019327E-2</v>
      </c>
      <c r="O209" s="16">
        <f t="shared" si="187"/>
        <v>0</v>
      </c>
      <c r="P209" s="16">
        <f t="shared" si="187"/>
        <v>0</v>
      </c>
      <c r="Q209" s="16">
        <f t="shared" si="187"/>
        <v>0</v>
      </c>
      <c r="R209" s="16">
        <f t="shared" si="187"/>
        <v>0</v>
      </c>
      <c r="S209" s="16">
        <f t="shared" si="187"/>
        <v>0</v>
      </c>
      <c r="T209" s="17"/>
    </row>
    <row r="210" spans="1:20" s="43" customFormat="1" x14ac:dyDescent="0.2">
      <c r="A210" s="38"/>
      <c r="B210" s="38"/>
      <c r="C210" s="39"/>
      <c r="D210" s="40" t="s">
        <v>56</v>
      </c>
      <c r="E210" s="41">
        <v>271.85700000000003</v>
      </c>
      <c r="F210" s="41">
        <f>SUM(F197+F201+F205+F209)</f>
        <v>0</v>
      </c>
      <c r="G210" s="41"/>
      <c r="H210" s="45">
        <v>905.28499999999997</v>
      </c>
      <c r="I210" s="45">
        <v>815.572</v>
      </c>
      <c r="J210" s="41">
        <v>905.29</v>
      </c>
      <c r="K210" s="45">
        <v>815.57</v>
      </c>
      <c r="L210" s="45">
        <f>SUM(J210:K210)</f>
        <v>1720.8600000000001</v>
      </c>
      <c r="M210" s="41">
        <f t="shared" ref="M210:S210" si="188">SUM(M197+M201+M205+M209)</f>
        <v>0</v>
      </c>
      <c r="N210" s="41">
        <f t="shared" si="188"/>
        <v>3.9999999999967173E-2</v>
      </c>
      <c r="O210" s="41">
        <f t="shared" si="188"/>
        <v>0</v>
      </c>
      <c r="P210" s="41">
        <f t="shared" si="188"/>
        <v>0</v>
      </c>
      <c r="Q210" s="41">
        <f t="shared" si="188"/>
        <v>0</v>
      </c>
      <c r="R210" s="41">
        <f t="shared" si="188"/>
        <v>0</v>
      </c>
      <c r="S210" s="41">
        <f t="shared" si="188"/>
        <v>0</v>
      </c>
      <c r="T210" s="42"/>
    </row>
    <row r="211" spans="1:20" s="6" customFormat="1" x14ac:dyDescent="0.2">
      <c r="O211" s="7"/>
    </row>
    <row r="212" spans="1:20" s="6" customFormat="1" x14ac:dyDescent="0.2">
      <c r="O212" s="7"/>
    </row>
    <row r="213" spans="1:20" s="6" customFormat="1" x14ac:dyDescent="0.2">
      <c r="O213" s="7"/>
    </row>
    <row r="214" spans="1:20" s="6" customFormat="1" x14ac:dyDescent="0.2">
      <c r="O214" s="7"/>
    </row>
    <row r="215" spans="1:20" s="6" customFormat="1" x14ac:dyDescent="0.2">
      <c r="O215" s="7"/>
    </row>
    <row r="216" spans="1:20" s="6" customFormat="1" x14ac:dyDescent="0.2">
      <c r="O216" s="7"/>
    </row>
  </sheetData>
  <sheetProtection password="C7D0" sheet="1" objects="1" scenarios="1"/>
  <mergeCells count="59">
    <mergeCell ref="A2:A5"/>
    <mergeCell ref="B2:B5"/>
    <mergeCell ref="C2:C5"/>
    <mergeCell ref="D2:E4"/>
    <mergeCell ref="J2:J5"/>
    <mergeCell ref="K2:K5"/>
    <mergeCell ref="L2:L5"/>
    <mergeCell ref="M2:M5"/>
    <mergeCell ref="C1:D1"/>
    <mergeCell ref="T2:T5"/>
    <mergeCell ref="N2:N5"/>
    <mergeCell ref="O2:O5"/>
    <mergeCell ref="P2:P5"/>
    <mergeCell ref="F2:F5"/>
    <mergeCell ref="Q2:Q5"/>
    <mergeCell ref="R2:R5"/>
    <mergeCell ref="S2:S5"/>
    <mergeCell ref="G2:G5"/>
    <mergeCell ref="H2:I4"/>
    <mergeCell ref="A7:A21"/>
    <mergeCell ref="B7:B21"/>
    <mergeCell ref="C7:C21"/>
    <mergeCell ref="A24:A38"/>
    <mergeCell ref="B24:B38"/>
    <mergeCell ref="C24:C38"/>
    <mergeCell ref="A41:A55"/>
    <mergeCell ref="B41:B55"/>
    <mergeCell ref="C41:C55"/>
    <mergeCell ref="A58:A72"/>
    <mergeCell ref="B58:B72"/>
    <mergeCell ref="C58:C72"/>
    <mergeCell ref="A75:A89"/>
    <mergeCell ref="B75:B89"/>
    <mergeCell ref="C75:C89"/>
    <mergeCell ref="A92:A106"/>
    <mergeCell ref="B92:B106"/>
    <mergeCell ref="C92:C106"/>
    <mergeCell ref="A109:A123"/>
    <mergeCell ref="B109:B123"/>
    <mergeCell ref="C109:C123"/>
    <mergeCell ref="A126:A140"/>
    <mergeCell ref="B126:B140"/>
    <mergeCell ref="C126:C140"/>
    <mergeCell ref="A143:A157"/>
    <mergeCell ref="B143:B149"/>
    <mergeCell ref="C143:C157"/>
    <mergeCell ref="B151:B157"/>
    <mergeCell ref="A160:A174"/>
    <mergeCell ref="B160:B166"/>
    <mergeCell ref="C160:C174"/>
    <mergeCell ref="B168:B174"/>
    <mergeCell ref="A177:A191"/>
    <mergeCell ref="B177:B183"/>
    <mergeCell ref="C177:C191"/>
    <mergeCell ref="B185:B191"/>
    <mergeCell ref="A194:A208"/>
    <mergeCell ref="B194:B200"/>
    <mergeCell ref="C194:C208"/>
    <mergeCell ref="B202:B208"/>
  </mergeCells>
  <pageMargins left="0.7" right="0.59" top="0.75" bottom="0.75" header="0.3" footer="0.3"/>
  <pageSetup paperSize="9" scale="42" orientation="landscape" r:id="rId1"/>
  <rowBreaks count="2" manualBreakCount="2">
    <brk id="57" max="19" man="1"/>
    <brk id="12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8"/>
  <sheetViews>
    <sheetView view="pageBreakPreview" topLeftCell="A97" zoomScale="75" zoomScaleNormal="75" zoomScaleSheetLayoutView="75" workbookViewId="0">
      <selection activeCell="K131" sqref="K131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2.42578125" customWidth="1"/>
    <col min="9" max="9" width="11.7109375" customWidth="1"/>
    <col min="10" max="14" width="12.85546875" customWidth="1"/>
    <col min="15" max="15" width="14.42578125" style="4" customWidth="1"/>
    <col min="16" max="18" width="12.85546875" customWidth="1"/>
    <col min="19" max="19" width="15.28515625" customWidth="1"/>
    <col min="20" max="20" width="17.140625" customWidth="1"/>
  </cols>
  <sheetData>
    <row r="1" spans="1:20" s="6" customFormat="1" ht="15.75" customHeight="1" x14ac:dyDescent="0.25">
      <c r="A1" s="8"/>
      <c r="B1" s="9" t="s">
        <v>0</v>
      </c>
      <c r="C1" s="136">
        <v>2012</v>
      </c>
      <c r="D1" s="137"/>
      <c r="E1" s="10"/>
      <c r="F1" s="11"/>
      <c r="G1" s="11"/>
      <c r="H1" s="10"/>
      <c r="I1" s="10"/>
      <c r="J1" s="11"/>
      <c r="K1" s="11"/>
      <c r="L1" s="11"/>
      <c r="M1" s="10"/>
      <c r="N1" s="10"/>
      <c r="O1" s="11"/>
      <c r="P1" s="10"/>
      <c r="Q1" s="10"/>
      <c r="R1" s="10"/>
      <c r="S1" s="10"/>
      <c r="T1" s="10"/>
    </row>
    <row r="2" spans="1:20" s="6" customFormat="1" ht="13.5" customHeight="1" x14ac:dyDescent="0.2">
      <c r="A2" s="116" t="s">
        <v>1</v>
      </c>
      <c r="B2" s="116" t="s">
        <v>2</v>
      </c>
      <c r="C2" s="144" t="s">
        <v>3</v>
      </c>
      <c r="D2" s="147" t="s">
        <v>4</v>
      </c>
      <c r="E2" s="148"/>
      <c r="F2" s="116" t="s">
        <v>50</v>
      </c>
      <c r="G2" s="116" t="s">
        <v>51</v>
      </c>
      <c r="H2" s="138" t="s">
        <v>47</v>
      </c>
      <c r="I2" s="139"/>
      <c r="J2" s="116" t="s">
        <v>46</v>
      </c>
      <c r="K2" s="116" t="s">
        <v>45</v>
      </c>
      <c r="L2" s="116" t="s">
        <v>5</v>
      </c>
      <c r="M2" s="116" t="s">
        <v>44</v>
      </c>
      <c r="N2" s="116" t="s">
        <v>43</v>
      </c>
      <c r="O2" s="116" t="s">
        <v>40</v>
      </c>
      <c r="P2" s="116" t="s">
        <v>41</v>
      </c>
      <c r="Q2" s="116" t="s">
        <v>37</v>
      </c>
      <c r="R2" s="116" t="s">
        <v>38</v>
      </c>
      <c r="S2" s="116" t="s">
        <v>39</v>
      </c>
      <c r="T2" s="116" t="s">
        <v>42</v>
      </c>
    </row>
    <row r="3" spans="1:20" s="6" customFormat="1" ht="12.75" customHeight="1" x14ac:dyDescent="0.2">
      <c r="A3" s="117"/>
      <c r="B3" s="117"/>
      <c r="C3" s="145"/>
      <c r="D3" s="149"/>
      <c r="E3" s="150"/>
      <c r="F3" s="117"/>
      <c r="G3" s="117"/>
      <c r="H3" s="140"/>
      <c r="I3" s="141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0" s="6" customFormat="1" x14ac:dyDescent="0.2">
      <c r="A4" s="117"/>
      <c r="B4" s="117"/>
      <c r="C4" s="145"/>
      <c r="D4" s="151"/>
      <c r="E4" s="152"/>
      <c r="F4" s="117"/>
      <c r="G4" s="117"/>
      <c r="H4" s="142"/>
      <c r="I4" s="143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</row>
    <row r="5" spans="1:20" s="6" customFormat="1" ht="126" customHeight="1" x14ac:dyDescent="0.2">
      <c r="A5" s="118"/>
      <c r="B5" s="118"/>
      <c r="C5" s="146"/>
      <c r="D5" s="32" t="s">
        <v>6</v>
      </c>
      <c r="E5" s="32" t="s">
        <v>7</v>
      </c>
      <c r="F5" s="118"/>
      <c r="G5" s="118"/>
      <c r="H5" s="36" t="s">
        <v>48</v>
      </c>
      <c r="I5" s="36" t="s">
        <v>49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20" x14ac:dyDescent="0.2">
      <c r="A6" s="12">
        <v>1</v>
      </c>
      <c r="B6" s="12">
        <v>2</v>
      </c>
      <c r="C6" s="12">
        <v>3</v>
      </c>
      <c r="D6" s="22">
        <v>4</v>
      </c>
      <c r="E6" s="22">
        <v>5</v>
      </c>
      <c r="F6" s="22">
        <v>11</v>
      </c>
      <c r="G6" s="22">
        <v>11</v>
      </c>
      <c r="H6" s="12"/>
      <c r="I6" s="12"/>
      <c r="J6" s="12">
        <v>8</v>
      </c>
      <c r="K6" s="12">
        <v>9</v>
      </c>
      <c r="L6" s="12">
        <v>10</v>
      </c>
      <c r="M6" s="12">
        <v>17</v>
      </c>
      <c r="N6" s="12">
        <v>18</v>
      </c>
      <c r="O6" s="12">
        <v>14</v>
      </c>
      <c r="P6" s="12">
        <v>15</v>
      </c>
      <c r="Q6" s="12">
        <v>20</v>
      </c>
      <c r="R6" s="12">
        <v>21</v>
      </c>
      <c r="S6" s="12">
        <v>22</v>
      </c>
      <c r="T6" s="13">
        <v>23</v>
      </c>
    </row>
    <row r="7" spans="1:20" x14ac:dyDescent="0.2">
      <c r="A7" s="119">
        <v>1</v>
      </c>
      <c r="B7" s="125" t="s">
        <v>36</v>
      </c>
      <c r="C7" s="128" t="s">
        <v>21</v>
      </c>
      <c r="D7" s="24" t="s">
        <v>8</v>
      </c>
      <c r="E7" s="25">
        <v>4960.26</v>
      </c>
      <c r="F7" s="26">
        <v>4.7699999999999996</v>
      </c>
      <c r="G7" s="26">
        <v>9</v>
      </c>
      <c r="H7" s="3">
        <v>23660.44</v>
      </c>
      <c r="I7" s="3">
        <v>44642.34</v>
      </c>
      <c r="J7" s="20">
        <f>(E7*F7)</f>
        <v>23660.440199999997</v>
      </c>
      <c r="K7" s="20">
        <f>(E7*G7)</f>
        <v>44642.340000000004</v>
      </c>
      <c r="L7" s="20">
        <f>SUM(J7,K7)</f>
        <v>68302.780200000008</v>
      </c>
      <c r="M7" s="21">
        <f>SUM(J7-H7)</f>
        <v>1.9999999858555384E-4</v>
      </c>
      <c r="N7" s="21">
        <f>SUM(K7-I7)</f>
        <v>7.2759576141834259E-12</v>
      </c>
      <c r="O7" s="20"/>
      <c r="P7" s="20"/>
      <c r="Q7" s="21"/>
      <c r="R7" s="21"/>
      <c r="S7" s="21"/>
      <c r="T7" s="18"/>
    </row>
    <row r="8" spans="1:20" x14ac:dyDescent="0.2">
      <c r="A8" s="120"/>
      <c r="B8" s="126"/>
      <c r="C8" s="129"/>
      <c r="D8" s="27" t="s">
        <v>9</v>
      </c>
      <c r="E8" s="28">
        <v>4074.76</v>
      </c>
      <c r="F8" s="26">
        <v>4.7699999999999996</v>
      </c>
      <c r="G8" s="26">
        <v>9</v>
      </c>
      <c r="H8" s="3">
        <v>19436.61</v>
      </c>
      <c r="I8" s="3">
        <v>36672.839999999997</v>
      </c>
      <c r="J8" s="20">
        <f t="shared" ref="J8:J21" si="0">(E8*F8)</f>
        <v>19436.605199999998</v>
      </c>
      <c r="K8" s="20">
        <f t="shared" ref="K8:K9" si="1">(E8*G8)</f>
        <v>36672.840000000004</v>
      </c>
      <c r="L8" s="20">
        <f t="shared" ref="L8:L21" si="2">SUM(J8,K8)</f>
        <v>56109.445200000002</v>
      </c>
      <c r="M8" s="21">
        <f t="shared" ref="M8:N21" si="3">SUM(J8-H8)</f>
        <v>-4.8000000024330802E-3</v>
      </c>
      <c r="N8" s="21">
        <f t="shared" si="3"/>
        <v>7.2759576141834259E-12</v>
      </c>
      <c r="O8" s="2"/>
      <c r="P8" s="2"/>
      <c r="Q8" s="1"/>
      <c r="R8" s="1"/>
      <c r="S8" s="1"/>
      <c r="T8" s="19"/>
    </row>
    <row r="9" spans="1:20" x14ac:dyDescent="0.2">
      <c r="A9" s="120"/>
      <c r="B9" s="126"/>
      <c r="C9" s="129"/>
      <c r="D9" s="27" t="s">
        <v>10</v>
      </c>
      <c r="E9" s="28">
        <v>7495.6</v>
      </c>
      <c r="F9" s="26">
        <v>4.7699999999999996</v>
      </c>
      <c r="G9" s="26">
        <v>9</v>
      </c>
      <c r="H9" s="3">
        <v>35754.01</v>
      </c>
      <c r="I9" s="3">
        <v>67460.399999999994</v>
      </c>
      <c r="J9" s="20">
        <f t="shared" si="0"/>
        <v>35754.011999999995</v>
      </c>
      <c r="K9" s="20">
        <f t="shared" si="1"/>
        <v>67460.400000000009</v>
      </c>
      <c r="L9" s="20">
        <f t="shared" si="2"/>
        <v>103214.41200000001</v>
      </c>
      <c r="M9" s="21">
        <f t="shared" si="3"/>
        <v>1.999999993131496E-3</v>
      </c>
      <c r="N9" s="21">
        <f t="shared" si="3"/>
        <v>1.4551915228366852E-11</v>
      </c>
      <c r="O9" s="2"/>
      <c r="P9" s="2"/>
      <c r="Q9" s="1"/>
      <c r="R9" s="1"/>
      <c r="S9" s="1"/>
      <c r="T9" s="19"/>
    </row>
    <row r="10" spans="1:20" ht="24" x14ac:dyDescent="0.2">
      <c r="A10" s="120"/>
      <c r="B10" s="126"/>
      <c r="C10" s="129"/>
      <c r="D10" s="34" t="s">
        <v>52</v>
      </c>
      <c r="E10" s="16">
        <f>SUM(E7,E8,E9)</f>
        <v>16530.620000000003</v>
      </c>
      <c r="F10" s="16"/>
      <c r="G10" s="16"/>
      <c r="H10" s="44">
        <f>SUM(H7:H9)</f>
        <v>78851.06</v>
      </c>
      <c r="I10" s="44">
        <f>SUM(I7:I9)</f>
        <v>148775.57999999999</v>
      </c>
      <c r="J10" s="16">
        <f t="shared" ref="J10:S10" si="4">SUM(J7,J8,J9)</f>
        <v>78851.057399999991</v>
      </c>
      <c r="K10" s="16">
        <f t="shared" si="4"/>
        <v>148775.58000000002</v>
      </c>
      <c r="L10" s="16">
        <f t="shared" si="4"/>
        <v>227626.63740000001</v>
      </c>
      <c r="M10" s="16">
        <f t="shared" si="4"/>
        <v>-2.6000000107160304E-3</v>
      </c>
      <c r="N10" s="16">
        <f t="shared" si="4"/>
        <v>2.9103830456733704E-11</v>
      </c>
      <c r="O10" s="16">
        <f t="shared" si="4"/>
        <v>0</v>
      </c>
      <c r="P10" s="16">
        <f t="shared" si="4"/>
        <v>0</v>
      </c>
      <c r="Q10" s="16">
        <f t="shared" si="4"/>
        <v>0</v>
      </c>
      <c r="R10" s="16">
        <f t="shared" si="4"/>
        <v>0</v>
      </c>
      <c r="S10" s="16">
        <f t="shared" si="4"/>
        <v>0</v>
      </c>
      <c r="T10" s="17"/>
    </row>
    <row r="11" spans="1:20" x14ac:dyDescent="0.2">
      <c r="A11" s="120"/>
      <c r="B11" s="126"/>
      <c r="C11" s="129"/>
      <c r="D11" s="27" t="s">
        <v>11</v>
      </c>
      <c r="E11" s="28">
        <v>6354.72</v>
      </c>
      <c r="F11" s="26">
        <v>4.7699999999999996</v>
      </c>
      <c r="G11" s="26">
        <v>9</v>
      </c>
      <c r="H11" s="3">
        <v>30312.01</v>
      </c>
      <c r="I11" s="3">
        <v>57192.480000000003</v>
      </c>
      <c r="J11" s="20">
        <f t="shared" si="0"/>
        <v>30312.0144</v>
      </c>
      <c r="K11" s="20">
        <f>(E11*G11)</f>
        <v>57192.480000000003</v>
      </c>
      <c r="L11" s="20">
        <f t="shared" si="2"/>
        <v>87504.494399999996</v>
      </c>
      <c r="M11" s="21">
        <f t="shared" si="3"/>
        <v>4.4000000016239937E-3</v>
      </c>
      <c r="N11" s="21">
        <f t="shared" si="3"/>
        <v>0</v>
      </c>
      <c r="O11" s="2"/>
      <c r="P11" s="2"/>
      <c r="Q11" s="1"/>
      <c r="R11" s="1"/>
      <c r="S11" s="1"/>
      <c r="T11" s="19"/>
    </row>
    <row r="12" spans="1:20" x14ac:dyDescent="0.2">
      <c r="A12" s="120"/>
      <c r="B12" s="126"/>
      <c r="C12" s="129"/>
      <c r="D12" s="27" t="s">
        <v>12</v>
      </c>
      <c r="E12" s="28">
        <v>6756.24</v>
      </c>
      <c r="F12" s="26">
        <v>4.7699999999999996</v>
      </c>
      <c r="G12" s="26">
        <v>9</v>
      </c>
      <c r="H12" s="3">
        <v>32227.26</v>
      </c>
      <c r="I12" s="3">
        <v>60806.16</v>
      </c>
      <c r="J12" s="20">
        <f t="shared" si="0"/>
        <v>32227.264799999997</v>
      </c>
      <c r="K12" s="20">
        <f t="shared" ref="K12:K13" si="5">(E12*G12)</f>
        <v>60806.159999999996</v>
      </c>
      <c r="L12" s="20">
        <f t="shared" si="2"/>
        <v>93033.424799999993</v>
      </c>
      <c r="M12" s="21">
        <f t="shared" si="3"/>
        <v>4.7999999987951014E-3</v>
      </c>
      <c r="N12" s="21">
        <f t="shared" si="3"/>
        <v>-7.2759576141834259E-12</v>
      </c>
      <c r="O12" s="2"/>
      <c r="P12" s="2"/>
      <c r="Q12" s="1"/>
      <c r="R12" s="1"/>
      <c r="S12" s="1"/>
      <c r="T12" s="19"/>
    </row>
    <row r="13" spans="1:20" x14ac:dyDescent="0.2">
      <c r="A13" s="120"/>
      <c r="B13" s="126"/>
      <c r="C13" s="129"/>
      <c r="D13" s="27" t="s">
        <v>13</v>
      </c>
      <c r="E13" s="28">
        <v>6229.63</v>
      </c>
      <c r="F13" s="26">
        <v>4.7699999999999996</v>
      </c>
      <c r="G13" s="26">
        <v>9</v>
      </c>
      <c r="H13" s="3">
        <v>29715.34</v>
      </c>
      <c r="I13" s="3">
        <v>56066.67</v>
      </c>
      <c r="J13" s="20">
        <f t="shared" si="0"/>
        <v>29715.335099999997</v>
      </c>
      <c r="K13" s="20">
        <f t="shared" si="5"/>
        <v>56066.67</v>
      </c>
      <c r="L13" s="20">
        <f t="shared" si="2"/>
        <v>85782.005099999995</v>
      </c>
      <c r="M13" s="21">
        <f t="shared" si="3"/>
        <v>-4.9000000035448465E-3</v>
      </c>
      <c r="N13" s="21">
        <f t="shared" si="3"/>
        <v>0</v>
      </c>
      <c r="O13" s="2"/>
      <c r="P13" s="2"/>
      <c r="Q13" s="1"/>
      <c r="R13" s="1"/>
      <c r="S13" s="1"/>
      <c r="T13" s="19"/>
    </row>
    <row r="14" spans="1:20" ht="24" x14ac:dyDescent="0.2">
      <c r="A14" s="120"/>
      <c r="B14" s="126"/>
      <c r="C14" s="129"/>
      <c r="D14" s="34" t="s">
        <v>53</v>
      </c>
      <c r="E14" s="16">
        <f>SUM(E11,E12,E13)</f>
        <v>19340.59</v>
      </c>
      <c r="F14" s="16"/>
      <c r="G14" s="16"/>
      <c r="H14" s="44">
        <f>SUM(H11:H13)</f>
        <v>92254.61</v>
      </c>
      <c r="I14" s="44">
        <f>SUM(I11:I13)</f>
        <v>174065.31</v>
      </c>
      <c r="J14" s="16">
        <f t="shared" ref="J14:S14" si="6">SUM(J11,J12,J13)</f>
        <v>92254.614299999987</v>
      </c>
      <c r="K14" s="16">
        <f t="shared" si="6"/>
        <v>174065.31</v>
      </c>
      <c r="L14" s="16">
        <f t="shared" si="6"/>
        <v>266319.92430000001</v>
      </c>
      <c r="M14" s="16">
        <f t="shared" si="6"/>
        <v>4.2999999968742486E-3</v>
      </c>
      <c r="N14" s="16">
        <f t="shared" si="6"/>
        <v>-7.2759576141834259E-12</v>
      </c>
      <c r="O14" s="16">
        <f t="shared" si="6"/>
        <v>0</v>
      </c>
      <c r="P14" s="16">
        <f t="shared" si="6"/>
        <v>0</v>
      </c>
      <c r="Q14" s="16">
        <f t="shared" si="6"/>
        <v>0</v>
      </c>
      <c r="R14" s="16">
        <f t="shared" si="6"/>
        <v>0</v>
      </c>
      <c r="S14" s="16">
        <f t="shared" si="6"/>
        <v>0</v>
      </c>
      <c r="T14" s="17"/>
    </row>
    <row r="15" spans="1:20" ht="12.75" customHeight="1" x14ac:dyDescent="0.2">
      <c r="A15" s="120"/>
      <c r="B15" s="134"/>
      <c r="C15" s="129"/>
      <c r="D15" s="27" t="s">
        <v>14</v>
      </c>
      <c r="E15" s="28">
        <v>6755.58</v>
      </c>
      <c r="F15" s="26">
        <v>4.7699999999999996</v>
      </c>
      <c r="G15" s="26">
        <v>9</v>
      </c>
      <c r="H15" s="3">
        <v>32224.12</v>
      </c>
      <c r="I15" s="3">
        <v>60800.22</v>
      </c>
      <c r="J15" s="20">
        <f t="shared" si="0"/>
        <v>32224.116599999998</v>
      </c>
      <c r="K15" s="20">
        <f>(E15*G15)</f>
        <v>60800.22</v>
      </c>
      <c r="L15" s="20">
        <f t="shared" si="2"/>
        <v>93024.336599999995</v>
      </c>
      <c r="M15" s="21">
        <f t="shared" si="3"/>
        <v>-3.4000000014202669E-3</v>
      </c>
      <c r="N15" s="21">
        <f t="shared" si="3"/>
        <v>0</v>
      </c>
      <c r="O15" s="2"/>
      <c r="P15" s="2"/>
      <c r="Q15" s="1"/>
      <c r="R15" s="1"/>
      <c r="S15" s="1"/>
      <c r="T15" s="19"/>
    </row>
    <row r="16" spans="1:20" x14ac:dyDescent="0.2">
      <c r="A16" s="120"/>
      <c r="B16" s="134"/>
      <c r="C16" s="129"/>
      <c r="D16" s="27" t="s">
        <v>15</v>
      </c>
      <c r="E16" s="28">
        <v>7092.18</v>
      </c>
      <c r="F16" s="26">
        <v>4.7699999999999996</v>
      </c>
      <c r="G16" s="26">
        <v>9</v>
      </c>
      <c r="H16" s="3">
        <v>33829.699999999997</v>
      </c>
      <c r="I16" s="3">
        <v>63829.62</v>
      </c>
      <c r="J16" s="20">
        <f t="shared" si="0"/>
        <v>33829.698599999996</v>
      </c>
      <c r="K16" s="20">
        <f t="shared" ref="K16:K17" si="7">(E16*G16)</f>
        <v>63829.62</v>
      </c>
      <c r="L16" s="20">
        <f t="shared" si="2"/>
        <v>97659.318599999999</v>
      </c>
      <c r="M16" s="21">
        <f t="shared" si="3"/>
        <v>-1.4000000010128133E-3</v>
      </c>
      <c r="N16" s="21">
        <f t="shared" si="3"/>
        <v>0</v>
      </c>
      <c r="O16" s="2"/>
      <c r="P16" s="2"/>
      <c r="Q16" s="1"/>
      <c r="R16" s="1"/>
      <c r="S16" s="1"/>
      <c r="T16" s="19"/>
    </row>
    <row r="17" spans="1:20" x14ac:dyDescent="0.2">
      <c r="A17" s="120"/>
      <c r="B17" s="134"/>
      <c r="C17" s="129"/>
      <c r="D17" s="27" t="s">
        <v>16</v>
      </c>
      <c r="E17" s="28">
        <v>6416.7</v>
      </c>
      <c r="F17" s="26">
        <v>4.7699999999999996</v>
      </c>
      <c r="G17" s="26">
        <v>9</v>
      </c>
      <c r="H17" s="3">
        <v>30607.66</v>
      </c>
      <c r="I17" s="3">
        <v>57750.3</v>
      </c>
      <c r="J17" s="20">
        <f t="shared" si="0"/>
        <v>30607.658999999996</v>
      </c>
      <c r="K17" s="20">
        <f t="shared" si="7"/>
        <v>57750.299999999996</v>
      </c>
      <c r="L17" s="20">
        <f t="shared" si="2"/>
        <v>88357.958999999988</v>
      </c>
      <c r="M17" s="21">
        <f t="shared" si="3"/>
        <v>-1.0000000038417056E-3</v>
      </c>
      <c r="N17" s="21">
        <f t="shared" si="3"/>
        <v>-7.2759576141834259E-12</v>
      </c>
      <c r="O17" s="2"/>
      <c r="P17" s="2"/>
      <c r="Q17" s="1"/>
      <c r="R17" s="1"/>
      <c r="S17" s="1"/>
      <c r="T17" s="19"/>
    </row>
    <row r="18" spans="1:20" ht="24" x14ac:dyDescent="0.2">
      <c r="A18" s="120"/>
      <c r="B18" s="134"/>
      <c r="C18" s="129"/>
      <c r="D18" s="34" t="s">
        <v>54</v>
      </c>
      <c r="E18" s="16">
        <f>SUM(E15,E16,E17)</f>
        <v>20264.46</v>
      </c>
      <c r="F18" s="16"/>
      <c r="G18" s="16"/>
      <c r="H18" s="44">
        <f>SUM(H15:H17)</f>
        <v>96661.48</v>
      </c>
      <c r="I18" s="44">
        <f>SUM(I15:I17)</f>
        <v>182380.14</v>
      </c>
      <c r="J18" s="16">
        <f t="shared" ref="J18:S18" si="8">SUM(J15,J16,J17)</f>
        <v>96661.474199999997</v>
      </c>
      <c r="K18" s="16">
        <f t="shared" si="8"/>
        <v>182380.13999999998</v>
      </c>
      <c r="L18" s="16">
        <f t="shared" si="8"/>
        <v>279041.61419999995</v>
      </c>
      <c r="M18" s="16">
        <f t="shared" si="8"/>
        <v>-5.8000000062747858E-3</v>
      </c>
      <c r="N18" s="16">
        <f t="shared" si="8"/>
        <v>-7.2759576141834259E-12</v>
      </c>
      <c r="O18" s="16">
        <f t="shared" si="8"/>
        <v>0</v>
      </c>
      <c r="P18" s="16">
        <f t="shared" si="8"/>
        <v>0</v>
      </c>
      <c r="Q18" s="16">
        <f t="shared" si="8"/>
        <v>0</v>
      </c>
      <c r="R18" s="16">
        <f t="shared" si="8"/>
        <v>0</v>
      </c>
      <c r="S18" s="16">
        <f t="shared" si="8"/>
        <v>0</v>
      </c>
      <c r="T18" s="17"/>
    </row>
    <row r="19" spans="1:20" x14ac:dyDescent="0.2">
      <c r="A19" s="120"/>
      <c r="B19" s="134"/>
      <c r="C19" s="129"/>
      <c r="D19" s="27" t="s">
        <v>17</v>
      </c>
      <c r="E19" s="28">
        <v>7020.94</v>
      </c>
      <c r="F19" s="26">
        <v>4.7699999999999996</v>
      </c>
      <c r="G19" s="26">
        <v>9</v>
      </c>
      <c r="H19" s="3">
        <v>33489.879999999997</v>
      </c>
      <c r="I19" s="3">
        <v>63188.46</v>
      </c>
      <c r="J19" s="20">
        <f t="shared" si="0"/>
        <v>33489.883799999996</v>
      </c>
      <c r="K19" s="20">
        <f>(E19*G19)</f>
        <v>63188.46</v>
      </c>
      <c r="L19" s="20">
        <f t="shared" si="2"/>
        <v>96678.343800000002</v>
      </c>
      <c r="M19" s="21">
        <f t="shared" si="3"/>
        <v>3.7999999985913746E-3</v>
      </c>
      <c r="N19" s="21">
        <f t="shared" si="3"/>
        <v>0</v>
      </c>
      <c r="O19" s="2"/>
      <c r="P19" s="2"/>
      <c r="Q19" s="1"/>
      <c r="R19" s="1"/>
      <c r="S19" s="1"/>
      <c r="T19" s="19"/>
    </row>
    <row r="20" spans="1:20" x14ac:dyDescent="0.2">
      <c r="A20" s="120"/>
      <c r="B20" s="134"/>
      <c r="C20" s="129"/>
      <c r="D20" s="27" t="s">
        <v>18</v>
      </c>
      <c r="E20" s="28">
        <v>6628.3</v>
      </c>
      <c r="F20" s="26">
        <v>4.7699999999999996</v>
      </c>
      <c r="G20" s="26">
        <v>9</v>
      </c>
      <c r="H20" s="3">
        <v>31616.99</v>
      </c>
      <c r="I20" s="3">
        <v>59654.7</v>
      </c>
      <c r="J20" s="20">
        <f t="shared" si="0"/>
        <v>31616.990999999998</v>
      </c>
      <c r="K20" s="20">
        <f>(E20*G20)</f>
        <v>59654.700000000004</v>
      </c>
      <c r="L20" s="20">
        <f t="shared" si="2"/>
        <v>91271.691000000006</v>
      </c>
      <c r="M20" s="21">
        <f t="shared" si="3"/>
        <v>9.9999999656574801E-4</v>
      </c>
      <c r="N20" s="21">
        <f t="shared" si="3"/>
        <v>7.2759576141834259E-12</v>
      </c>
      <c r="O20" s="2"/>
      <c r="P20" s="2"/>
      <c r="Q20" s="1"/>
      <c r="R20" s="1"/>
      <c r="S20" s="1"/>
      <c r="T20" s="19"/>
    </row>
    <row r="21" spans="1:20" x14ac:dyDescent="0.2">
      <c r="A21" s="121"/>
      <c r="B21" s="135"/>
      <c r="C21" s="130"/>
      <c r="D21" s="27" t="s">
        <v>19</v>
      </c>
      <c r="E21" s="28">
        <v>5206.6000000000004</v>
      </c>
      <c r="F21" s="26">
        <v>4.7699999999999996</v>
      </c>
      <c r="G21" s="26">
        <v>9</v>
      </c>
      <c r="H21" s="3">
        <v>24835.48</v>
      </c>
      <c r="I21" s="3">
        <v>46859.4</v>
      </c>
      <c r="J21" s="20">
        <f t="shared" si="0"/>
        <v>24835.482</v>
      </c>
      <c r="K21" s="20">
        <f>(E21*G21)</f>
        <v>46859.4</v>
      </c>
      <c r="L21" s="20">
        <f t="shared" si="2"/>
        <v>71694.881999999998</v>
      </c>
      <c r="M21" s="21">
        <f t="shared" si="3"/>
        <v>2.0000000004074536E-3</v>
      </c>
      <c r="N21" s="21">
        <f t="shared" si="3"/>
        <v>0</v>
      </c>
      <c r="O21" s="2"/>
      <c r="P21" s="2"/>
      <c r="Q21" s="1"/>
      <c r="R21" s="1"/>
      <c r="S21" s="1"/>
      <c r="T21" s="19"/>
    </row>
    <row r="22" spans="1:20" ht="24" x14ac:dyDescent="0.2">
      <c r="A22" s="14"/>
      <c r="B22" s="14"/>
      <c r="C22" s="23"/>
      <c r="D22" s="34" t="s">
        <v>55</v>
      </c>
      <c r="E22" s="16">
        <f>SUM(E19,E20,E21)</f>
        <v>18855.84</v>
      </c>
      <c r="F22" s="16"/>
      <c r="G22" s="16"/>
      <c r="H22" s="44">
        <f>SUM(H19:H21)</f>
        <v>89942.349999999991</v>
      </c>
      <c r="I22" s="44">
        <f>SUM(I19:I21)</f>
        <v>169702.56</v>
      </c>
      <c r="J22" s="16">
        <f t="shared" ref="J22:S22" si="9">SUM(J19,J20,J21)</f>
        <v>89942.356799999994</v>
      </c>
      <c r="K22" s="16">
        <f t="shared" si="9"/>
        <v>169702.56</v>
      </c>
      <c r="L22" s="16">
        <f t="shared" si="9"/>
        <v>259644.91680000001</v>
      </c>
      <c r="M22" s="16">
        <f t="shared" si="9"/>
        <v>6.7999999955645762E-3</v>
      </c>
      <c r="N22" s="16">
        <f t="shared" si="9"/>
        <v>7.2759576141834259E-12</v>
      </c>
      <c r="O22" s="16">
        <f t="shared" si="9"/>
        <v>0</v>
      </c>
      <c r="P22" s="16">
        <f t="shared" si="9"/>
        <v>0</v>
      </c>
      <c r="Q22" s="16">
        <f t="shared" si="9"/>
        <v>0</v>
      </c>
      <c r="R22" s="16">
        <f t="shared" si="9"/>
        <v>0</v>
      </c>
      <c r="S22" s="16">
        <f t="shared" si="9"/>
        <v>0</v>
      </c>
      <c r="T22" s="17"/>
    </row>
    <row r="23" spans="1:20" s="43" customFormat="1" ht="24" x14ac:dyDescent="0.2">
      <c r="A23" s="73"/>
      <c r="B23" s="73"/>
      <c r="C23" s="74"/>
      <c r="D23" s="72" t="s">
        <v>58</v>
      </c>
      <c r="E23" s="75">
        <f>SUM(E10+E14+E18+E22)</f>
        <v>74991.510000000009</v>
      </c>
      <c r="F23" s="75"/>
      <c r="G23" s="75"/>
      <c r="H23" s="76">
        <f>SUM(H22,H18,H14,H10)</f>
        <v>357709.5</v>
      </c>
      <c r="I23" s="76">
        <f>SUM(I22,I18,I14,I10)</f>
        <v>674923.59</v>
      </c>
      <c r="J23" s="75">
        <f t="shared" ref="J23:S23" si="10">SUM(J10+J14+J18+J22)</f>
        <v>357709.50270000001</v>
      </c>
      <c r="K23" s="75">
        <f t="shared" si="10"/>
        <v>674923.59000000008</v>
      </c>
      <c r="L23" s="75">
        <f t="shared" si="10"/>
        <v>1032633.0926999999</v>
      </c>
      <c r="M23" s="75">
        <f t="shared" si="10"/>
        <v>2.6999999754480086E-3</v>
      </c>
      <c r="N23" s="75">
        <f t="shared" si="10"/>
        <v>2.1827872842550278E-11</v>
      </c>
      <c r="O23" s="75">
        <f t="shared" si="10"/>
        <v>0</v>
      </c>
      <c r="P23" s="75">
        <f t="shared" si="10"/>
        <v>0</v>
      </c>
      <c r="Q23" s="75">
        <f t="shared" si="10"/>
        <v>0</v>
      </c>
      <c r="R23" s="75">
        <f t="shared" si="10"/>
        <v>0</v>
      </c>
      <c r="S23" s="75">
        <f t="shared" si="10"/>
        <v>0</v>
      </c>
      <c r="T23" s="77"/>
    </row>
    <row r="24" spans="1:20" s="43" customFormat="1" ht="36" x14ac:dyDescent="0.2">
      <c r="A24" s="38"/>
      <c r="B24" s="38"/>
      <c r="C24" s="39"/>
      <c r="D24" s="40" t="s">
        <v>59</v>
      </c>
      <c r="E24" s="41">
        <f>E23+'2011'!E23</f>
        <v>135652.87</v>
      </c>
      <c r="F24" s="41"/>
      <c r="G24" s="41"/>
      <c r="H24" s="41">
        <f>H23+'2011'!H23</f>
        <v>647064.17999999993</v>
      </c>
      <c r="I24" s="41">
        <f>I23+'2011'!I23</f>
        <v>856907.66999999993</v>
      </c>
      <c r="J24" s="41">
        <f>J23+'2011'!J23</f>
        <v>647064.1899</v>
      </c>
      <c r="K24" s="41">
        <f>K23+'2011'!K23</f>
        <v>856907.67000000016</v>
      </c>
      <c r="L24" s="41">
        <f>L23+'2011'!L23</f>
        <v>1503971.8599</v>
      </c>
      <c r="M24" s="41">
        <f>M23+'2011'!M23</f>
        <v>9.8999999572697561E-3</v>
      </c>
      <c r="N24" s="41">
        <f>N23+'2011'!N23</f>
        <v>1.8189894035458565E-11</v>
      </c>
      <c r="O24" s="41">
        <f>O23+'2011'!O23</f>
        <v>0</v>
      </c>
      <c r="P24" s="41">
        <f>P23+'2011'!P23</f>
        <v>0</v>
      </c>
      <c r="Q24" s="41">
        <f>Q23+'2011'!Q23</f>
        <v>0</v>
      </c>
      <c r="R24" s="41">
        <f>R23+'2011'!R23</f>
        <v>0</v>
      </c>
      <c r="S24" s="41">
        <f>S23+'2011'!S23</f>
        <v>0</v>
      </c>
      <c r="T24" s="42"/>
    </row>
    <row r="25" spans="1:20" ht="12.75" customHeight="1" x14ac:dyDescent="0.2">
      <c r="A25" s="119">
        <v>2</v>
      </c>
      <c r="B25" s="125" t="s">
        <v>32</v>
      </c>
      <c r="C25" s="131" t="s">
        <v>22</v>
      </c>
      <c r="D25" s="5" t="s">
        <v>8</v>
      </c>
      <c r="E25" s="30">
        <v>647.84</v>
      </c>
      <c r="F25" s="26">
        <v>4.7699999999999996</v>
      </c>
      <c r="G25" s="26">
        <v>9</v>
      </c>
      <c r="H25" s="3">
        <v>3090.2</v>
      </c>
      <c r="I25" s="3">
        <v>5830.56</v>
      </c>
      <c r="J25" s="2">
        <f>(E25*F25)</f>
        <v>3090.1967999999997</v>
      </c>
      <c r="K25" s="2">
        <f>(E25*G25)</f>
        <v>5830.56</v>
      </c>
      <c r="L25" s="20">
        <f t="shared" ref="L25:L39" si="11">SUM(J25,K25)</f>
        <v>8920.7567999999992</v>
      </c>
      <c r="M25" s="1">
        <f>SUM(J25-H25)</f>
        <v>-3.200000000106229E-3</v>
      </c>
      <c r="N25" s="1">
        <f>SUM(K25-I25)</f>
        <v>0</v>
      </c>
      <c r="O25" s="2"/>
      <c r="P25" s="2"/>
      <c r="Q25" s="1"/>
      <c r="R25" s="1"/>
      <c r="S25" s="1"/>
      <c r="T25" s="19"/>
    </row>
    <row r="26" spans="1:20" x14ac:dyDescent="0.2">
      <c r="A26" s="120"/>
      <c r="B26" s="126"/>
      <c r="C26" s="132"/>
      <c r="D26" s="5" t="s">
        <v>9</v>
      </c>
      <c r="E26" s="31">
        <v>574.72</v>
      </c>
      <c r="F26" s="26">
        <v>4.7699999999999996</v>
      </c>
      <c r="G26" s="26">
        <v>9</v>
      </c>
      <c r="H26" s="3">
        <v>2741.41</v>
      </c>
      <c r="I26" s="3">
        <v>5172.4799999999996</v>
      </c>
      <c r="J26" s="2">
        <f>(E26*F26)</f>
        <v>2741.4143999999997</v>
      </c>
      <c r="K26" s="2">
        <f t="shared" ref="K26:K27" si="12">(E26*G26)</f>
        <v>5172.4800000000005</v>
      </c>
      <c r="L26" s="20">
        <f t="shared" si="11"/>
        <v>7913.8944000000001</v>
      </c>
      <c r="M26" s="1">
        <f t="shared" ref="M26:M27" si="13">SUM(J26-H26)</f>
        <v>4.3999999998050043E-3</v>
      </c>
      <c r="N26" s="1">
        <f t="shared" ref="N26:N27" si="14">SUM(K26-I26)</f>
        <v>9.0949470177292824E-13</v>
      </c>
      <c r="O26" s="2"/>
      <c r="P26" s="2"/>
      <c r="Q26" s="1"/>
      <c r="R26" s="1"/>
      <c r="S26" s="1"/>
      <c r="T26" s="19"/>
    </row>
    <row r="27" spans="1:20" x14ac:dyDescent="0.2">
      <c r="A27" s="120"/>
      <c r="B27" s="126"/>
      <c r="C27" s="132"/>
      <c r="D27" s="5" t="s">
        <v>10</v>
      </c>
      <c r="E27" s="31">
        <v>1206.06</v>
      </c>
      <c r="F27" s="26">
        <v>4.7699999999999996</v>
      </c>
      <c r="G27" s="26">
        <v>9</v>
      </c>
      <c r="H27" s="3">
        <v>5752.91</v>
      </c>
      <c r="I27" s="3">
        <v>10854.54</v>
      </c>
      <c r="J27" s="2">
        <f>(E27*F27)</f>
        <v>5752.9061999999994</v>
      </c>
      <c r="K27" s="2">
        <f t="shared" si="12"/>
        <v>10854.539999999999</v>
      </c>
      <c r="L27" s="20">
        <f t="shared" si="11"/>
        <v>16607.446199999998</v>
      </c>
      <c r="M27" s="1">
        <f t="shared" si="13"/>
        <v>-3.800000000410364E-3</v>
      </c>
      <c r="N27" s="1">
        <f t="shared" si="14"/>
        <v>-1.8189894035458565E-12</v>
      </c>
      <c r="O27" s="2"/>
      <c r="P27" s="2"/>
      <c r="Q27" s="1"/>
      <c r="R27" s="1"/>
      <c r="S27" s="1"/>
      <c r="T27" s="19"/>
    </row>
    <row r="28" spans="1:20" ht="24" x14ac:dyDescent="0.2">
      <c r="A28" s="120"/>
      <c r="B28" s="126"/>
      <c r="C28" s="132"/>
      <c r="D28" s="34" t="s">
        <v>52</v>
      </c>
      <c r="E28" s="16">
        <f>SUM(E25,E26,E27)</f>
        <v>2428.62</v>
      </c>
      <c r="F28" s="16"/>
      <c r="G28" s="16"/>
      <c r="H28" s="44">
        <f>SUM(H25:H27)</f>
        <v>11584.52</v>
      </c>
      <c r="I28" s="44">
        <f>SUM(I25:I27)</f>
        <v>21857.58</v>
      </c>
      <c r="J28" s="16">
        <f>SUM(J25:J27)</f>
        <v>11584.517399999999</v>
      </c>
      <c r="K28" s="16">
        <f t="shared" ref="K28:S28" si="15">SUM(K25,K26,K27)</f>
        <v>21857.58</v>
      </c>
      <c r="L28" s="16">
        <f t="shared" si="15"/>
        <v>33442.097399999999</v>
      </c>
      <c r="M28" s="16">
        <f t="shared" si="15"/>
        <v>-2.6000000007115887E-3</v>
      </c>
      <c r="N28" s="16">
        <f t="shared" si="15"/>
        <v>-9.0949470177292824E-13</v>
      </c>
      <c r="O28" s="16">
        <f t="shared" si="15"/>
        <v>0</v>
      </c>
      <c r="P28" s="16">
        <f t="shared" si="15"/>
        <v>0</v>
      </c>
      <c r="Q28" s="16">
        <f t="shared" si="15"/>
        <v>0</v>
      </c>
      <c r="R28" s="16">
        <f t="shared" si="15"/>
        <v>0</v>
      </c>
      <c r="S28" s="16">
        <f t="shared" si="15"/>
        <v>0</v>
      </c>
      <c r="T28" s="17"/>
    </row>
    <row r="29" spans="1:20" x14ac:dyDescent="0.2">
      <c r="A29" s="120"/>
      <c r="B29" s="126"/>
      <c r="C29" s="132"/>
      <c r="D29" s="5" t="s">
        <v>11</v>
      </c>
      <c r="E29" s="30">
        <v>1061.3</v>
      </c>
      <c r="F29" s="26">
        <v>4.7699999999999996</v>
      </c>
      <c r="G29" s="26">
        <v>9</v>
      </c>
      <c r="H29" s="3">
        <v>5062.3999999999996</v>
      </c>
      <c r="I29" s="3">
        <v>9551.7000000000007</v>
      </c>
      <c r="J29" s="2">
        <f>(E29*F29)</f>
        <v>5062.4009999999989</v>
      </c>
      <c r="K29" s="2">
        <f>(E29*G29)</f>
        <v>9551.6999999999989</v>
      </c>
      <c r="L29" s="20">
        <f t="shared" si="11"/>
        <v>14614.100999999999</v>
      </c>
      <c r="M29" s="1">
        <f>SUM(J29-H29)</f>
        <v>9.9999999929423211E-4</v>
      </c>
      <c r="N29" s="1">
        <f>SUM(K29-I29)</f>
        <v>-1.8189894035458565E-12</v>
      </c>
      <c r="O29" s="2"/>
      <c r="P29" s="2"/>
      <c r="Q29" s="1"/>
      <c r="R29" s="1"/>
      <c r="S29" s="1"/>
      <c r="T29" s="19"/>
    </row>
    <row r="30" spans="1:20" x14ac:dyDescent="0.2">
      <c r="A30" s="120"/>
      <c r="B30" s="126"/>
      <c r="C30" s="132"/>
      <c r="D30" s="5" t="s">
        <v>12</v>
      </c>
      <c r="E30" s="30">
        <v>1040.44</v>
      </c>
      <c r="F30" s="26">
        <v>4.7699999999999996</v>
      </c>
      <c r="G30" s="26">
        <v>9</v>
      </c>
      <c r="H30" s="3">
        <v>4962.8999999999996</v>
      </c>
      <c r="I30" s="3">
        <v>9363.9599999999991</v>
      </c>
      <c r="J30" s="2">
        <f>(E30*F30)</f>
        <v>4962.8987999999999</v>
      </c>
      <c r="K30" s="2">
        <f t="shared" ref="K30:K31" si="16">(E30*G30)</f>
        <v>9363.9600000000009</v>
      </c>
      <c r="L30" s="20">
        <f t="shared" si="11"/>
        <v>14326.858800000002</v>
      </c>
      <c r="M30" s="1">
        <f t="shared" ref="M30:M31" si="17">SUM(J30-H30)</f>
        <v>-1.1999999996987754E-3</v>
      </c>
      <c r="N30" s="1">
        <f t="shared" ref="N30:N31" si="18">SUM(K30-I30)</f>
        <v>1.8189894035458565E-12</v>
      </c>
      <c r="O30" s="2"/>
      <c r="P30" s="2"/>
      <c r="Q30" s="1"/>
      <c r="R30" s="1"/>
      <c r="S30" s="1"/>
      <c r="T30" s="19"/>
    </row>
    <row r="31" spans="1:20" x14ac:dyDescent="0.2">
      <c r="A31" s="120"/>
      <c r="B31" s="126"/>
      <c r="C31" s="132"/>
      <c r="D31" s="5" t="s">
        <v>13</v>
      </c>
      <c r="E31" s="30">
        <v>987.82</v>
      </c>
      <c r="F31" s="26">
        <v>4.7699999999999996</v>
      </c>
      <c r="G31" s="26">
        <v>9</v>
      </c>
      <c r="H31" s="3">
        <v>4711.8999999999996</v>
      </c>
      <c r="I31" s="3">
        <v>8890.3799999999992</v>
      </c>
      <c r="J31" s="2">
        <f>(E31*F31)</f>
        <v>4711.9013999999997</v>
      </c>
      <c r="K31" s="2">
        <f t="shared" si="16"/>
        <v>8890.380000000001</v>
      </c>
      <c r="L31" s="20">
        <f t="shared" si="11"/>
        <v>13602.2814</v>
      </c>
      <c r="M31" s="1">
        <f t="shared" si="17"/>
        <v>1.4000000001033186E-3</v>
      </c>
      <c r="N31" s="1">
        <f t="shared" si="18"/>
        <v>1.8189894035458565E-12</v>
      </c>
      <c r="O31" s="2"/>
      <c r="P31" s="2"/>
      <c r="Q31" s="1"/>
      <c r="R31" s="1"/>
      <c r="S31" s="1"/>
      <c r="T31" s="19"/>
    </row>
    <row r="32" spans="1:20" ht="24" x14ac:dyDescent="0.2">
      <c r="A32" s="120"/>
      <c r="B32" s="126"/>
      <c r="C32" s="132"/>
      <c r="D32" s="34" t="s">
        <v>53</v>
      </c>
      <c r="E32" s="16">
        <f>SUM(E29,E30,E31)</f>
        <v>3089.56</v>
      </c>
      <c r="F32" s="16"/>
      <c r="G32" s="16"/>
      <c r="H32" s="44">
        <f>SUM(H29:H31)</f>
        <v>14737.199999999999</v>
      </c>
      <c r="I32" s="44">
        <f>SUM(I29:I31)</f>
        <v>27806.04</v>
      </c>
      <c r="J32" s="16">
        <f t="shared" ref="J32:S32" si="19">SUM(J29,J30,J31)</f>
        <v>14737.2012</v>
      </c>
      <c r="K32" s="16">
        <f t="shared" si="19"/>
        <v>27806.04</v>
      </c>
      <c r="L32" s="16">
        <f t="shared" si="19"/>
        <v>42543.241200000004</v>
      </c>
      <c r="M32" s="16">
        <f t="shared" si="19"/>
        <v>1.1999999996987754E-3</v>
      </c>
      <c r="N32" s="16">
        <f t="shared" si="19"/>
        <v>1.8189894035458565E-12</v>
      </c>
      <c r="O32" s="16">
        <f t="shared" si="19"/>
        <v>0</v>
      </c>
      <c r="P32" s="16">
        <f t="shared" si="19"/>
        <v>0</v>
      </c>
      <c r="Q32" s="16">
        <f t="shared" si="19"/>
        <v>0</v>
      </c>
      <c r="R32" s="16">
        <f t="shared" si="19"/>
        <v>0</v>
      </c>
      <c r="S32" s="16">
        <f t="shared" si="19"/>
        <v>0</v>
      </c>
      <c r="T32" s="17"/>
    </row>
    <row r="33" spans="1:20" x14ac:dyDescent="0.2">
      <c r="A33" s="120"/>
      <c r="B33" s="126"/>
      <c r="C33" s="132"/>
      <c r="D33" s="5" t="s">
        <v>14</v>
      </c>
      <c r="E33" s="30">
        <v>1046.04</v>
      </c>
      <c r="F33" s="26">
        <v>4.7699999999999996</v>
      </c>
      <c r="G33" s="26">
        <v>9</v>
      </c>
      <c r="H33" s="3">
        <v>4989.6099999999997</v>
      </c>
      <c r="I33" s="3">
        <v>9414.36</v>
      </c>
      <c r="J33" s="2">
        <f>(E33*F33)</f>
        <v>4989.6107999999995</v>
      </c>
      <c r="K33" s="2">
        <f>(E33*G33)</f>
        <v>9414.36</v>
      </c>
      <c r="L33" s="20">
        <f t="shared" si="11"/>
        <v>14403.970799999999</v>
      </c>
      <c r="M33" s="1">
        <f>SUM(J33-H33)</f>
        <v>7.9999999979918357E-4</v>
      </c>
      <c r="N33" s="1">
        <f>SUM(K33-I33)</f>
        <v>0</v>
      </c>
      <c r="O33" s="2"/>
      <c r="P33" s="2"/>
      <c r="Q33" s="1"/>
      <c r="R33" s="1"/>
      <c r="S33" s="1"/>
      <c r="T33" s="19"/>
    </row>
    <row r="34" spans="1:20" x14ac:dyDescent="0.2">
      <c r="A34" s="120"/>
      <c r="B34" s="126"/>
      <c r="C34" s="132"/>
      <c r="D34" s="5" t="s">
        <v>15</v>
      </c>
      <c r="E34" s="30">
        <v>1068.32</v>
      </c>
      <c r="F34" s="26">
        <v>4.7699999999999996</v>
      </c>
      <c r="G34" s="26">
        <v>9</v>
      </c>
      <c r="H34" s="3">
        <v>5095.8900000000003</v>
      </c>
      <c r="I34" s="3">
        <v>9614.8799999999992</v>
      </c>
      <c r="J34" s="2">
        <f>(E34*F34)</f>
        <v>5095.8863999999994</v>
      </c>
      <c r="K34" s="2">
        <f t="shared" ref="K34:K35" si="20">(E34*G34)</f>
        <v>9614.8799999999992</v>
      </c>
      <c r="L34" s="20">
        <f t="shared" si="11"/>
        <v>14710.766399999999</v>
      </c>
      <c r="M34" s="1">
        <f t="shared" ref="M34:M35" si="21">SUM(J34-H34)</f>
        <v>-3.6000000009153155E-3</v>
      </c>
      <c r="N34" s="1">
        <f t="shared" ref="N34:N35" si="22">SUM(K34-I34)</f>
        <v>0</v>
      </c>
      <c r="O34" s="2"/>
      <c r="P34" s="2"/>
      <c r="Q34" s="1"/>
      <c r="R34" s="1"/>
      <c r="S34" s="1"/>
      <c r="T34" s="19"/>
    </row>
    <row r="35" spans="1:20" x14ac:dyDescent="0.2">
      <c r="A35" s="120"/>
      <c r="B35" s="126"/>
      <c r="C35" s="132"/>
      <c r="D35" s="5" t="s">
        <v>16</v>
      </c>
      <c r="E35" s="31">
        <v>1020.6</v>
      </c>
      <c r="F35" s="26">
        <v>4.7699999999999996</v>
      </c>
      <c r="G35" s="26">
        <v>9</v>
      </c>
      <c r="H35" s="3">
        <v>4868.26</v>
      </c>
      <c r="I35" s="3">
        <v>9185.4</v>
      </c>
      <c r="J35" s="2">
        <f>(E35*F35)</f>
        <v>4868.2619999999997</v>
      </c>
      <c r="K35" s="2">
        <f t="shared" si="20"/>
        <v>9185.4</v>
      </c>
      <c r="L35" s="20">
        <f t="shared" si="11"/>
        <v>14053.662</v>
      </c>
      <c r="M35" s="1">
        <f t="shared" si="21"/>
        <v>1.9999999994979589E-3</v>
      </c>
      <c r="N35" s="1">
        <f t="shared" si="22"/>
        <v>0</v>
      </c>
      <c r="O35" s="2"/>
      <c r="P35" s="2"/>
      <c r="Q35" s="1"/>
      <c r="R35" s="1"/>
      <c r="S35" s="1"/>
      <c r="T35" s="19"/>
    </row>
    <row r="36" spans="1:20" ht="24" x14ac:dyDescent="0.2">
      <c r="A36" s="120"/>
      <c r="B36" s="126"/>
      <c r="C36" s="132"/>
      <c r="D36" s="34" t="s">
        <v>54</v>
      </c>
      <c r="E36" s="16">
        <f>SUM(E33,E34,E35)</f>
        <v>3134.9599999999996</v>
      </c>
      <c r="F36" s="16"/>
      <c r="G36" s="16"/>
      <c r="H36" s="44">
        <f>SUM(H33:H35)</f>
        <v>14953.76</v>
      </c>
      <c r="I36" s="44">
        <f>SUM(I33:I35)</f>
        <v>28214.639999999999</v>
      </c>
      <c r="J36" s="16">
        <f t="shared" ref="J36:S36" si="23">SUM(J33,J34,J35)</f>
        <v>14953.759199999997</v>
      </c>
      <c r="K36" s="16">
        <f t="shared" si="23"/>
        <v>28214.639999999999</v>
      </c>
      <c r="L36" s="16">
        <f t="shared" si="23"/>
        <v>43168.3992</v>
      </c>
      <c r="M36" s="16">
        <f t="shared" si="23"/>
        <v>-8.0000000161817297E-4</v>
      </c>
      <c r="N36" s="16">
        <f t="shared" si="23"/>
        <v>0</v>
      </c>
      <c r="O36" s="16">
        <f t="shared" si="23"/>
        <v>0</v>
      </c>
      <c r="P36" s="16">
        <f t="shared" si="23"/>
        <v>0</v>
      </c>
      <c r="Q36" s="16">
        <f t="shared" si="23"/>
        <v>0</v>
      </c>
      <c r="R36" s="16">
        <f t="shared" si="23"/>
        <v>0</v>
      </c>
      <c r="S36" s="16">
        <f t="shared" si="23"/>
        <v>0</v>
      </c>
      <c r="T36" s="17"/>
    </row>
    <row r="37" spans="1:20" x14ac:dyDescent="0.2">
      <c r="A37" s="120"/>
      <c r="B37" s="126"/>
      <c r="C37" s="132"/>
      <c r="D37" s="5" t="s">
        <v>17</v>
      </c>
      <c r="E37" s="30">
        <v>1089.78</v>
      </c>
      <c r="F37" s="26">
        <v>4.7699999999999996</v>
      </c>
      <c r="G37" s="26">
        <v>9</v>
      </c>
      <c r="H37" s="3">
        <v>5198.25</v>
      </c>
      <c r="I37" s="3">
        <v>9808.02</v>
      </c>
      <c r="J37" s="2">
        <f>(E37*F37)</f>
        <v>5198.2505999999994</v>
      </c>
      <c r="K37" s="2">
        <f>(E37*G37)</f>
        <v>9808.02</v>
      </c>
      <c r="L37" s="20">
        <f t="shared" si="11"/>
        <v>15006.2706</v>
      </c>
      <c r="M37" s="1">
        <f>SUM(J37-H37)</f>
        <v>5.9999999939464033E-4</v>
      </c>
      <c r="N37" s="1">
        <f>SUM(K37-I37)</f>
        <v>0</v>
      </c>
      <c r="O37" s="2"/>
      <c r="P37" s="2"/>
      <c r="Q37" s="1"/>
      <c r="R37" s="1"/>
      <c r="S37" s="1"/>
      <c r="T37" s="19"/>
    </row>
    <row r="38" spans="1:20" x14ac:dyDescent="0.2">
      <c r="A38" s="120"/>
      <c r="B38" s="126"/>
      <c r="C38" s="132"/>
      <c r="D38" s="5" t="s">
        <v>18</v>
      </c>
      <c r="E38" s="30">
        <v>1115.3</v>
      </c>
      <c r="F38" s="26">
        <v>4.7699999999999996</v>
      </c>
      <c r="G38" s="26">
        <v>9</v>
      </c>
      <c r="H38" s="3">
        <v>5319.98</v>
      </c>
      <c r="I38" s="3">
        <v>10037.700000000001</v>
      </c>
      <c r="J38" s="2">
        <f>(E38*F38)</f>
        <v>5319.9809999999989</v>
      </c>
      <c r="K38" s="2">
        <f t="shared" ref="K38:K39" si="24">(E38*G38)</f>
        <v>10037.699999999999</v>
      </c>
      <c r="L38" s="20">
        <f t="shared" si="11"/>
        <v>15357.680999999997</v>
      </c>
      <c r="M38" s="1">
        <f t="shared" ref="M38:M39" si="25">SUM(J38-H38)</f>
        <v>9.9999999929423211E-4</v>
      </c>
      <c r="N38" s="1">
        <f t="shared" ref="N38:N39" si="26">SUM(K38-I38)</f>
        <v>-1.8189894035458565E-12</v>
      </c>
      <c r="O38" s="2"/>
      <c r="P38" s="2"/>
      <c r="Q38" s="1"/>
      <c r="R38" s="1"/>
      <c r="S38" s="1"/>
      <c r="T38" s="19"/>
    </row>
    <row r="39" spans="1:20" x14ac:dyDescent="0.2">
      <c r="A39" s="121"/>
      <c r="B39" s="127"/>
      <c r="C39" s="133"/>
      <c r="D39" s="5" t="s">
        <v>19</v>
      </c>
      <c r="E39" s="31">
        <v>916.96</v>
      </c>
      <c r="F39" s="26">
        <v>4.7699999999999996</v>
      </c>
      <c r="G39" s="26">
        <v>9</v>
      </c>
      <c r="H39" s="3">
        <v>4373.8999999999996</v>
      </c>
      <c r="I39" s="3">
        <v>8252.64</v>
      </c>
      <c r="J39" s="2">
        <f>(E39*F39)</f>
        <v>4373.8991999999998</v>
      </c>
      <c r="K39" s="2">
        <f t="shared" si="24"/>
        <v>8252.64</v>
      </c>
      <c r="L39" s="20">
        <f t="shared" si="11"/>
        <v>12626.539199999999</v>
      </c>
      <c r="M39" s="1">
        <f t="shared" si="25"/>
        <v>-7.9999999979918357E-4</v>
      </c>
      <c r="N39" s="1">
        <f t="shared" si="26"/>
        <v>0</v>
      </c>
      <c r="O39" s="2"/>
      <c r="P39" s="2"/>
      <c r="Q39" s="1"/>
      <c r="R39" s="1"/>
      <c r="S39" s="1"/>
      <c r="T39" s="19"/>
    </row>
    <row r="40" spans="1:20" ht="24" x14ac:dyDescent="0.2">
      <c r="A40" s="15"/>
      <c r="B40" s="15"/>
      <c r="C40" s="15"/>
      <c r="D40" s="34" t="s">
        <v>55</v>
      </c>
      <c r="E40" s="16">
        <f>SUM(E37,E38,E39)</f>
        <v>3122.04</v>
      </c>
      <c r="F40" s="16"/>
      <c r="G40" s="16"/>
      <c r="H40" s="44">
        <f>SUM(H37:H39)</f>
        <v>14892.13</v>
      </c>
      <c r="I40" s="44">
        <f>SUM(I37:I39)</f>
        <v>28098.36</v>
      </c>
      <c r="J40" s="16">
        <f t="shared" ref="J40:S40" si="27">SUM(J37,J38,J39)</f>
        <v>14892.130799999999</v>
      </c>
      <c r="K40" s="16">
        <f t="shared" si="27"/>
        <v>28098.36</v>
      </c>
      <c r="L40" s="16">
        <f t="shared" si="27"/>
        <v>42990.4908</v>
      </c>
      <c r="M40" s="16">
        <f t="shared" si="27"/>
        <v>7.9999999888968887E-4</v>
      </c>
      <c r="N40" s="16">
        <f t="shared" si="27"/>
        <v>-1.8189894035458565E-12</v>
      </c>
      <c r="O40" s="16">
        <f t="shared" si="27"/>
        <v>0</v>
      </c>
      <c r="P40" s="16">
        <f t="shared" si="27"/>
        <v>0</v>
      </c>
      <c r="Q40" s="16">
        <f t="shared" si="27"/>
        <v>0</v>
      </c>
      <c r="R40" s="16">
        <f t="shared" si="27"/>
        <v>0</v>
      </c>
      <c r="S40" s="16">
        <f t="shared" si="27"/>
        <v>0</v>
      </c>
      <c r="T40" s="17"/>
    </row>
    <row r="41" spans="1:20" s="43" customFormat="1" ht="24" x14ac:dyDescent="0.2">
      <c r="A41" s="73"/>
      <c r="B41" s="73"/>
      <c r="C41" s="74"/>
      <c r="D41" s="72" t="s">
        <v>58</v>
      </c>
      <c r="E41" s="75">
        <f>SUM(E28+E32+E36+E40)</f>
        <v>11775.18</v>
      </c>
      <c r="F41" s="75"/>
      <c r="G41" s="75"/>
      <c r="H41" s="76">
        <f>SUM(H40,H36,H32,H28)</f>
        <v>56167.61</v>
      </c>
      <c r="I41" s="76">
        <f>SUM(I40,I36,I32,I28)</f>
        <v>105976.62000000001</v>
      </c>
      <c r="J41" s="75">
        <f t="shared" ref="J41:S41" si="28">SUM(J28+J32+J36+J40)</f>
        <v>56167.608599999992</v>
      </c>
      <c r="K41" s="75">
        <f t="shared" si="28"/>
        <v>105976.62000000001</v>
      </c>
      <c r="L41" s="75">
        <f t="shared" si="28"/>
        <v>162144.2286</v>
      </c>
      <c r="M41" s="75">
        <f t="shared" si="28"/>
        <v>-1.4000000037412974E-3</v>
      </c>
      <c r="N41" s="75">
        <f t="shared" si="28"/>
        <v>-9.0949470177292824E-13</v>
      </c>
      <c r="O41" s="75">
        <f t="shared" si="28"/>
        <v>0</v>
      </c>
      <c r="P41" s="75">
        <f t="shared" si="28"/>
        <v>0</v>
      </c>
      <c r="Q41" s="75">
        <f t="shared" si="28"/>
        <v>0</v>
      </c>
      <c r="R41" s="75">
        <f t="shared" si="28"/>
        <v>0</v>
      </c>
      <c r="S41" s="75">
        <f t="shared" si="28"/>
        <v>0</v>
      </c>
      <c r="T41" s="77"/>
    </row>
    <row r="42" spans="1:20" s="43" customFormat="1" ht="36" x14ac:dyDescent="0.2">
      <c r="A42" s="38"/>
      <c r="B42" s="38"/>
      <c r="C42" s="39"/>
      <c r="D42" s="40" t="s">
        <v>59</v>
      </c>
      <c r="E42" s="41">
        <f>E41+'2011'!E40</f>
        <v>22943.18</v>
      </c>
      <c r="F42" s="41"/>
      <c r="G42" s="41"/>
      <c r="H42" s="41">
        <f>H41+'2011'!H40</f>
        <v>109438.98000000001</v>
      </c>
      <c r="I42" s="41">
        <f>I41+'2011'!I40</f>
        <v>139480.62</v>
      </c>
      <c r="J42" s="41">
        <f>J41+'2011'!J40</f>
        <v>109438.96859999999</v>
      </c>
      <c r="K42" s="41">
        <f>K41+'2011'!K40</f>
        <v>139480.62</v>
      </c>
      <c r="L42" s="41">
        <f>L41+'2011'!L40</f>
        <v>248919.58859999999</v>
      </c>
      <c r="M42" s="41">
        <f>M41+'2011'!M40</f>
        <v>-1.1400000009416544E-2</v>
      </c>
      <c r="N42" s="41">
        <f>N41+'2011'!N40</f>
        <v>-1.8189894035458565E-12</v>
      </c>
      <c r="O42" s="41">
        <f>O41+'2011'!O40</f>
        <v>0</v>
      </c>
      <c r="P42" s="41">
        <f>P41+'2011'!P40</f>
        <v>0</v>
      </c>
      <c r="Q42" s="41">
        <f>Q41+'2011'!Q40</f>
        <v>0</v>
      </c>
      <c r="R42" s="41">
        <f>R41+'2011'!R40</f>
        <v>0</v>
      </c>
      <c r="S42" s="41">
        <f>S41+'2011'!S40</f>
        <v>0</v>
      </c>
      <c r="T42" s="42"/>
    </row>
    <row r="43" spans="1:20" ht="12.75" customHeight="1" x14ac:dyDescent="0.2">
      <c r="A43" s="119">
        <v>3</v>
      </c>
      <c r="B43" s="125" t="s">
        <v>32</v>
      </c>
      <c r="C43" s="131" t="s">
        <v>23</v>
      </c>
      <c r="D43" s="5" t="s">
        <v>8</v>
      </c>
      <c r="E43" s="30">
        <v>113.42</v>
      </c>
      <c r="F43" s="26">
        <v>4.7699999999999996</v>
      </c>
      <c r="G43" s="26">
        <v>9</v>
      </c>
      <c r="H43" s="3">
        <v>541.01</v>
      </c>
      <c r="I43" s="3">
        <v>1020.78</v>
      </c>
      <c r="J43" s="2">
        <f>(E43*F43)</f>
        <v>541.01339999999993</v>
      </c>
      <c r="K43" s="2">
        <f>(E43*G43)</f>
        <v>1020.78</v>
      </c>
      <c r="L43" s="20">
        <f>SUM(J43,K43)</f>
        <v>1561.7934</v>
      </c>
      <c r="M43" s="1">
        <f>SUM(J43-H43)</f>
        <v>3.399999999942338E-3</v>
      </c>
      <c r="N43" s="1">
        <f>SUM(K43-I43)</f>
        <v>0</v>
      </c>
      <c r="O43" s="2"/>
      <c r="P43" s="2"/>
      <c r="Q43" s="1"/>
      <c r="R43" s="1"/>
      <c r="S43" s="1"/>
      <c r="T43" s="19"/>
    </row>
    <row r="44" spans="1:20" x14ac:dyDescent="0.2">
      <c r="A44" s="120"/>
      <c r="B44" s="126"/>
      <c r="C44" s="132"/>
      <c r="D44" s="5" t="s">
        <v>9</v>
      </c>
      <c r="E44" s="31">
        <v>91.56</v>
      </c>
      <c r="F44" s="26">
        <v>4.7699999999999996</v>
      </c>
      <c r="G44" s="26">
        <v>9</v>
      </c>
      <c r="H44" s="3">
        <v>436.74</v>
      </c>
      <c r="I44" s="3">
        <v>824.04</v>
      </c>
      <c r="J44" s="2">
        <f>(E44*F44)</f>
        <v>436.74119999999999</v>
      </c>
      <c r="K44" s="2">
        <f t="shared" ref="K44:K45" si="29">(E44*G44)</f>
        <v>824.04</v>
      </c>
      <c r="L44" s="20">
        <f>SUM(J44,K44)</f>
        <v>1260.7811999999999</v>
      </c>
      <c r="M44" s="1">
        <f t="shared" ref="M44:M45" si="30">SUM(J44-H44)</f>
        <v>1.1999999999829924E-3</v>
      </c>
      <c r="N44" s="1">
        <f t="shared" ref="N44:N45" si="31">SUM(K44-I44)</f>
        <v>0</v>
      </c>
      <c r="O44" s="2"/>
      <c r="P44" s="2"/>
      <c r="Q44" s="1"/>
      <c r="R44" s="1"/>
      <c r="S44" s="1"/>
      <c r="T44" s="19"/>
    </row>
    <row r="45" spans="1:20" x14ac:dyDescent="0.2">
      <c r="A45" s="120"/>
      <c r="B45" s="126"/>
      <c r="C45" s="132"/>
      <c r="D45" s="5" t="s">
        <v>10</v>
      </c>
      <c r="E45" s="31">
        <v>180.5</v>
      </c>
      <c r="F45" s="26">
        <v>4.7699999999999996</v>
      </c>
      <c r="G45" s="26">
        <v>9</v>
      </c>
      <c r="H45" s="3">
        <v>860.99</v>
      </c>
      <c r="I45" s="3">
        <v>1624.5</v>
      </c>
      <c r="J45" s="2">
        <f>(E45*F45)</f>
        <v>860.9849999999999</v>
      </c>
      <c r="K45" s="2">
        <f t="shared" si="29"/>
        <v>1624.5</v>
      </c>
      <c r="L45" s="20">
        <f>SUM(J45,K45)</f>
        <v>2485.4849999999997</v>
      </c>
      <c r="M45" s="1">
        <f t="shared" si="30"/>
        <v>-5.0000000001091394E-3</v>
      </c>
      <c r="N45" s="1">
        <f t="shared" si="31"/>
        <v>0</v>
      </c>
      <c r="O45" s="2"/>
      <c r="P45" s="2"/>
      <c r="Q45" s="1"/>
      <c r="R45" s="1"/>
      <c r="S45" s="1"/>
      <c r="T45" s="19"/>
    </row>
    <row r="46" spans="1:20" ht="24" x14ac:dyDescent="0.2">
      <c r="A46" s="120"/>
      <c r="B46" s="126"/>
      <c r="C46" s="132"/>
      <c r="D46" s="34" t="s">
        <v>52</v>
      </c>
      <c r="E46" s="16">
        <f>SUM(E43,E44,E45)</f>
        <v>385.48</v>
      </c>
      <c r="F46" s="16"/>
      <c r="G46" s="16"/>
      <c r="H46" s="44">
        <f>SUM(H43:H45)</f>
        <v>1838.74</v>
      </c>
      <c r="I46" s="44">
        <f>SUM(I43:I45)</f>
        <v>3469.3199999999997</v>
      </c>
      <c r="J46" s="16">
        <f t="shared" ref="J46:S46" si="32">SUM(J43,J44,J45)</f>
        <v>1838.7395999999999</v>
      </c>
      <c r="K46" s="16">
        <f t="shared" si="32"/>
        <v>3469.3199999999997</v>
      </c>
      <c r="L46" s="16">
        <f t="shared" si="32"/>
        <v>5308.0595999999996</v>
      </c>
      <c r="M46" s="16">
        <f t="shared" si="32"/>
        <v>-4.0000000018380888E-4</v>
      </c>
      <c r="N46" s="16">
        <f t="shared" si="32"/>
        <v>0</v>
      </c>
      <c r="O46" s="16">
        <f t="shared" si="32"/>
        <v>0</v>
      </c>
      <c r="P46" s="16">
        <f t="shared" si="32"/>
        <v>0</v>
      </c>
      <c r="Q46" s="16">
        <f t="shared" si="32"/>
        <v>0</v>
      </c>
      <c r="R46" s="16">
        <f t="shared" si="32"/>
        <v>0</v>
      </c>
      <c r="S46" s="16">
        <f t="shared" si="32"/>
        <v>0</v>
      </c>
      <c r="T46" s="17"/>
    </row>
    <row r="47" spans="1:20" x14ac:dyDescent="0.2">
      <c r="A47" s="120"/>
      <c r="B47" s="126"/>
      <c r="C47" s="132"/>
      <c r="D47" s="5" t="s">
        <v>11</v>
      </c>
      <c r="E47" s="3">
        <v>139.47999999999999</v>
      </c>
      <c r="F47" s="26">
        <v>4.7699999999999996</v>
      </c>
      <c r="G47" s="26">
        <v>9</v>
      </c>
      <c r="H47" s="3">
        <v>665.32</v>
      </c>
      <c r="I47" s="3">
        <v>1255.32</v>
      </c>
      <c r="J47" s="2">
        <f>(E47*F47)</f>
        <v>665.31959999999992</v>
      </c>
      <c r="K47" s="2">
        <f>(E47*G47)</f>
        <v>1255.32</v>
      </c>
      <c r="L47" s="20">
        <f>SUM(J47,K47)</f>
        <v>1920.6396</v>
      </c>
      <c r="M47" s="1">
        <f>SUM(J47-H47)</f>
        <v>-4.0000000012696546E-4</v>
      </c>
      <c r="N47" s="1">
        <f>SUM(K47-I47)</f>
        <v>0</v>
      </c>
      <c r="O47" s="2"/>
      <c r="P47" s="2"/>
      <c r="Q47" s="1"/>
      <c r="R47" s="1"/>
      <c r="S47" s="1"/>
      <c r="T47" s="19"/>
    </row>
    <row r="48" spans="1:20" x14ac:dyDescent="0.2">
      <c r="A48" s="120"/>
      <c r="B48" s="126"/>
      <c r="C48" s="132"/>
      <c r="D48" s="5" t="s">
        <v>12</v>
      </c>
      <c r="E48" s="30">
        <v>147.58000000000001</v>
      </c>
      <c r="F48" s="26">
        <v>4.7699999999999996</v>
      </c>
      <c r="G48" s="26">
        <v>9</v>
      </c>
      <c r="H48" s="3">
        <v>703.96</v>
      </c>
      <c r="I48" s="3">
        <v>1328.22</v>
      </c>
      <c r="J48" s="2">
        <f>(E48*F48)</f>
        <v>703.95659999999998</v>
      </c>
      <c r="K48" s="2">
        <f t="shared" ref="K48:K49" si="33">(E48*G48)</f>
        <v>1328.22</v>
      </c>
      <c r="L48" s="20">
        <f>SUM(J48,K48)</f>
        <v>2032.1766</v>
      </c>
      <c r="M48" s="1">
        <f t="shared" ref="M48:M49" si="34">SUM(J48-H48)</f>
        <v>-3.4000000000560249E-3</v>
      </c>
      <c r="N48" s="1">
        <f t="shared" ref="N48:N49" si="35">SUM(K48-I48)</f>
        <v>0</v>
      </c>
      <c r="O48" s="2"/>
      <c r="P48" s="2"/>
      <c r="Q48" s="1"/>
      <c r="R48" s="1"/>
      <c r="S48" s="1"/>
      <c r="T48" s="19"/>
    </row>
    <row r="49" spans="1:20" x14ac:dyDescent="0.2">
      <c r="A49" s="120"/>
      <c r="B49" s="126"/>
      <c r="C49" s="132"/>
      <c r="D49" s="5" t="s">
        <v>13</v>
      </c>
      <c r="E49" s="30">
        <v>124.18</v>
      </c>
      <c r="F49" s="26">
        <v>4.7699999999999996</v>
      </c>
      <c r="G49" s="26">
        <v>9</v>
      </c>
      <c r="H49" s="3">
        <v>592.34</v>
      </c>
      <c r="I49" s="3">
        <v>1117.6199999999999</v>
      </c>
      <c r="J49" s="2">
        <f>(E49*F49)</f>
        <v>592.33859999999993</v>
      </c>
      <c r="K49" s="2">
        <f t="shared" si="33"/>
        <v>1117.6200000000001</v>
      </c>
      <c r="L49" s="20">
        <f>SUM(J49,K49)</f>
        <v>1709.9585999999999</v>
      </c>
      <c r="M49" s="1">
        <f t="shared" si="34"/>
        <v>-1.4000000001033186E-3</v>
      </c>
      <c r="N49" s="1">
        <f t="shared" si="35"/>
        <v>2.2737367544323206E-13</v>
      </c>
      <c r="O49" s="2"/>
      <c r="P49" s="2"/>
      <c r="Q49" s="1"/>
      <c r="R49" s="1"/>
      <c r="S49" s="1"/>
      <c r="T49" s="19"/>
    </row>
    <row r="50" spans="1:20" ht="24" x14ac:dyDescent="0.2">
      <c r="A50" s="120"/>
      <c r="B50" s="126"/>
      <c r="C50" s="132"/>
      <c r="D50" s="34" t="s">
        <v>53</v>
      </c>
      <c r="E50" s="16">
        <f>SUM(E47,E48,E49)</f>
        <v>411.24</v>
      </c>
      <c r="F50" s="16"/>
      <c r="G50" s="16"/>
      <c r="H50" s="44">
        <f>SUM(H47:H49)</f>
        <v>1961.6200000000003</v>
      </c>
      <c r="I50" s="44">
        <f>SUM(I47:I49)</f>
        <v>3701.16</v>
      </c>
      <c r="J50" s="16">
        <f t="shared" ref="J50:S50" si="36">SUM(J47,J48,J49)</f>
        <v>1961.6147999999998</v>
      </c>
      <c r="K50" s="16">
        <f t="shared" si="36"/>
        <v>3701.16</v>
      </c>
      <c r="L50" s="16">
        <f t="shared" si="36"/>
        <v>5662.7748000000001</v>
      </c>
      <c r="M50" s="16">
        <f t="shared" si="36"/>
        <v>-5.2000000002863089E-3</v>
      </c>
      <c r="N50" s="16">
        <f t="shared" si="36"/>
        <v>2.2737367544323206E-13</v>
      </c>
      <c r="O50" s="16">
        <f t="shared" si="36"/>
        <v>0</v>
      </c>
      <c r="P50" s="16">
        <f t="shared" si="36"/>
        <v>0</v>
      </c>
      <c r="Q50" s="16">
        <f t="shared" si="36"/>
        <v>0</v>
      </c>
      <c r="R50" s="16">
        <f t="shared" si="36"/>
        <v>0</v>
      </c>
      <c r="S50" s="16">
        <f t="shared" si="36"/>
        <v>0</v>
      </c>
      <c r="T50" s="17"/>
    </row>
    <row r="51" spans="1:20" x14ac:dyDescent="0.2">
      <c r="A51" s="120"/>
      <c r="B51" s="126"/>
      <c r="C51" s="132"/>
      <c r="D51" s="5" t="s">
        <v>14</v>
      </c>
      <c r="E51" s="30">
        <v>142.68</v>
      </c>
      <c r="F51" s="26">
        <v>4.7699999999999996</v>
      </c>
      <c r="G51" s="26">
        <v>9</v>
      </c>
      <c r="H51" s="3">
        <v>680.58</v>
      </c>
      <c r="I51" s="3">
        <v>1284.1199999999999</v>
      </c>
      <c r="J51" s="2">
        <f>(E51*F51)</f>
        <v>680.58359999999993</v>
      </c>
      <c r="K51" s="2">
        <f>(E51*G51)</f>
        <v>1284.1200000000001</v>
      </c>
      <c r="L51" s="20">
        <f>SUM(J51,K51)</f>
        <v>1964.7036000000001</v>
      </c>
      <c r="M51" s="1">
        <f>SUM(J51-H51)</f>
        <v>3.5999999998921339E-3</v>
      </c>
      <c r="N51" s="1">
        <f>SUM(K51-I51)</f>
        <v>2.2737367544323206E-13</v>
      </c>
      <c r="O51" s="2"/>
      <c r="P51" s="2"/>
      <c r="Q51" s="1"/>
      <c r="R51" s="1"/>
      <c r="S51" s="1"/>
      <c r="T51" s="19"/>
    </row>
    <row r="52" spans="1:20" x14ac:dyDescent="0.2">
      <c r="A52" s="120"/>
      <c r="B52" s="126"/>
      <c r="C52" s="132"/>
      <c r="D52" s="5" t="s">
        <v>15</v>
      </c>
      <c r="E52" s="30">
        <v>140.5</v>
      </c>
      <c r="F52" s="26">
        <v>4.7699999999999996</v>
      </c>
      <c r="G52" s="26">
        <v>9</v>
      </c>
      <c r="H52" s="3">
        <v>670.19</v>
      </c>
      <c r="I52" s="3">
        <v>1264.5</v>
      </c>
      <c r="J52" s="2">
        <f>(E52*F52)</f>
        <v>670.18499999999995</v>
      </c>
      <c r="K52" s="2">
        <f t="shared" ref="K52:K53" si="37">(E52*G52)</f>
        <v>1264.5</v>
      </c>
      <c r="L52" s="20">
        <f>SUM(J52,K52)</f>
        <v>1934.6849999999999</v>
      </c>
      <c r="M52" s="1">
        <f t="shared" ref="M52:M53" si="38">SUM(J52-H52)</f>
        <v>-5.0000000001091394E-3</v>
      </c>
      <c r="N52" s="1">
        <f t="shared" ref="N52:N53" si="39">SUM(K52-I52)</f>
        <v>0</v>
      </c>
      <c r="O52" s="2"/>
      <c r="P52" s="2"/>
      <c r="Q52" s="1"/>
      <c r="R52" s="1"/>
      <c r="S52" s="1"/>
      <c r="T52" s="19"/>
    </row>
    <row r="53" spans="1:20" x14ac:dyDescent="0.2">
      <c r="A53" s="120"/>
      <c r="B53" s="126"/>
      <c r="C53" s="132"/>
      <c r="D53" s="5" t="s">
        <v>16</v>
      </c>
      <c r="E53" s="31">
        <v>145.26</v>
      </c>
      <c r="F53" s="26">
        <v>4.7699999999999996</v>
      </c>
      <c r="G53" s="26">
        <v>9</v>
      </c>
      <c r="H53" s="3">
        <v>692.89</v>
      </c>
      <c r="I53" s="3">
        <v>1307.3399999999999</v>
      </c>
      <c r="J53" s="2">
        <f>(E53*F53)</f>
        <v>692.89019999999994</v>
      </c>
      <c r="K53" s="2">
        <f t="shared" si="37"/>
        <v>1307.3399999999999</v>
      </c>
      <c r="L53" s="20">
        <f>SUM(J53,K53)</f>
        <v>2000.2302</v>
      </c>
      <c r="M53" s="1">
        <f t="shared" si="38"/>
        <v>1.9999999994979589E-4</v>
      </c>
      <c r="N53" s="1">
        <f t="shared" si="39"/>
        <v>0</v>
      </c>
      <c r="O53" s="2"/>
      <c r="P53" s="2"/>
      <c r="Q53" s="1"/>
      <c r="R53" s="1"/>
      <c r="S53" s="1"/>
      <c r="T53" s="19"/>
    </row>
    <row r="54" spans="1:20" ht="24" x14ac:dyDescent="0.2">
      <c r="A54" s="120"/>
      <c r="B54" s="126"/>
      <c r="C54" s="132"/>
      <c r="D54" s="34" t="s">
        <v>54</v>
      </c>
      <c r="E54" s="16">
        <f>SUM(E51,E52,E53)</f>
        <v>428.44</v>
      </c>
      <c r="F54" s="16"/>
      <c r="G54" s="16"/>
      <c r="H54" s="44">
        <f>SUM(H51:H53)</f>
        <v>2043.6599999999999</v>
      </c>
      <c r="I54" s="44">
        <f>SUM(I51:I53)</f>
        <v>3855.96</v>
      </c>
      <c r="J54" s="16">
        <f t="shared" ref="J54:S54" si="40">SUM(J51,J52,J53)</f>
        <v>2043.6587999999997</v>
      </c>
      <c r="K54" s="16">
        <f t="shared" si="40"/>
        <v>3855.96</v>
      </c>
      <c r="L54" s="16">
        <f t="shared" si="40"/>
        <v>5899.6188000000002</v>
      </c>
      <c r="M54" s="16">
        <f t="shared" si="40"/>
        <v>-1.2000000002672095E-3</v>
      </c>
      <c r="N54" s="16">
        <f t="shared" si="40"/>
        <v>2.2737367544323206E-13</v>
      </c>
      <c r="O54" s="16">
        <f t="shared" si="40"/>
        <v>0</v>
      </c>
      <c r="P54" s="16">
        <f t="shared" si="40"/>
        <v>0</v>
      </c>
      <c r="Q54" s="16">
        <f t="shared" si="40"/>
        <v>0</v>
      </c>
      <c r="R54" s="16">
        <f t="shared" si="40"/>
        <v>0</v>
      </c>
      <c r="S54" s="16">
        <f t="shared" si="40"/>
        <v>0</v>
      </c>
      <c r="T54" s="17"/>
    </row>
    <row r="55" spans="1:20" x14ac:dyDescent="0.2">
      <c r="A55" s="120"/>
      <c r="B55" s="126"/>
      <c r="C55" s="132"/>
      <c r="D55" s="5" t="s">
        <v>17</v>
      </c>
      <c r="E55" s="30">
        <v>178.56</v>
      </c>
      <c r="F55" s="26">
        <v>4.7699999999999996</v>
      </c>
      <c r="G55" s="26">
        <v>9</v>
      </c>
      <c r="H55" s="3">
        <v>851.73</v>
      </c>
      <c r="I55" s="3">
        <v>1607.04</v>
      </c>
      <c r="J55" s="2">
        <f>(E55*F55)</f>
        <v>851.73119999999994</v>
      </c>
      <c r="K55" s="2">
        <f>(E55*G55)</f>
        <v>1607.04</v>
      </c>
      <c r="L55" s="20">
        <f t="shared" ref="L55:L63" si="41">SUM(J55,K55)</f>
        <v>2458.7712000000001</v>
      </c>
      <c r="M55" s="1">
        <f>SUM(J55-H55)</f>
        <v>1.199999999926149E-3</v>
      </c>
      <c r="N55" s="1">
        <f>SUM(K55-I55)</f>
        <v>0</v>
      </c>
      <c r="O55" s="2"/>
      <c r="P55" s="2"/>
      <c r="Q55" s="1"/>
      <c r="R55" s="1"/>
      <c r="S55" s="1"/>
      <c r="T55" s="19"/>
    </row>
    <row r="56" spans="1:20" x14ac:dyDescent="0.2">
      <c r="A56" s="120"/>
      <c r="B56" s="126"/>
      <c r="C56" s="132"/>
      <c r="D56" s="5" t="s">
        <v>18</v>
      </c>
      <c r="E56" s="30">
        <v>174.38</v>
      </c>
      <c r="F56" s="26">
        <v>4.7699999999999996</v>
      </c>
      <c r="G56" s="26">
        <v>9</v>
      </c>
      <c r="H56" s="3">
        <v>831.79</v>
      </c>
      <c r="I56" s="3">
        <v>1569.42</v>
      </c>
      <c r="J56" s="2">
        <f>(E56*F56)</f>
        <v>831.79259999999988</v>
      </c>
      <c r="K56" s="2">
        <f t="shared" ref="K56:K57" si="42">(E56*G56)</f>
        <v>1569.42</v>
      </c>
      <c r="L56" s="20">
        <f t="shared" si="41"/>
        <v>2401.2125999999998</v>
      </c>
      <c r="M56" s="1">
        <f t="shared" ref="M56:M57" si="43">SUM(J56-H56)</f>
        <v>2.5999999999157808E-3</v>
      </c>
      <c r="N56" s="1">
        <f t="shared" ref="N56:N57" si="44">SUM(K56-I56)</f>
        <v>0</v>
      </c>
      <c r="O56" s="2"/>
      <c r="P56" s="2"/>
      <c r="Q56" s="1"/>
      <c r="R56" s="1"/>
      <c r="S56" s="1"/>
      <c r="T56" s="19"/>
    </row>
    <row r="57" spans="1:20" x14ac:dyDescent="0.2">
      <c r="A57" s="121"/>
      <c r="B57" s="127"/>
      <c r="C57" s="133"/>
      <c r="D57" s="5" t="s">
        <v>19</v>
      </c>
      <c r="E57" s="31">
        <v>123.68</v>
      </c>
      <c r="F57" s="26">
        <v>4.7699999999999996</v>
      </c>
      <c r="G57" s="26">
        <v>9</v>
      </c>
      <c r="H57" s="3">
        <v>589.95000000000005</v>
      </c>
      <c r="I57" s="3">
        <v>1113.1199999999999</v>
      </c>
      <c r="J57" s="2">
        <f>(E57*F57)</f>
        <v>589.95359999999994</v>
      </c>
      <c r="K57" s="2">
        <f t="shared" si="42"/>
        <v>1113.1200000000001</v>
      </c>
      <c r="L57" s="20">
        <f t="shared" si="41"/>
        <v>1703.0736000000002</v>
      </c>
      <c r="M57" s="1">
        <f t="shared" si="43"/>
        <v>3.5999999998921339E-3</v>
      </c>
      <c r="N57" s="1">
        <f t="shared" si="44"/>
        <v>2.2737367544323206E-13</v>
      </c>
      <c r="O57" s="2"/>
      <c r="P57" s="2"/>
      <c r="Q57" s="1"/>
      <c r="R57" s="1"/>
      <c r="S57" s="1"/>
      <c r="T57" s="19"/>
    </row>
    <row r="58" spans="1:20" ht="24" x14ac:dyDescent="0.2">
      <c r="A58" s="14"/>
      <c r="B58" s="14"/>
      <c r="C58" s="14"/>
      <c r="D58" s="34" t="s">
        <v>55</v>
      </c>
      <c r="E58" s="16">
        <f>SUM(E55,E56,E57)</f>
        <v>476.62</v>
      </c>
      <c r="F58" s="16"/>
      <c r="G58" s="16"/>
      <c r="H58" s="44">
        <f>SUM(H55:H57)</f>
        <v>2273.4700000000003</v>
      </c>
      <c r="I58" s="44">
        <f>SUM(I55:I57)</f>
        <v>4289.58</v>
      </c>
      <c r="J58" s="16">
        <f t="shared" ref="J58:S58" si="45">SUM(J55,J56,J57)</f>
        <v>2273.4773999999998</v>
      </c>
      <c r="K58" s="16">
        <f t="shared" si="45"/>
        <v>4289.58</v>
      </c>
      <c r="L58" s="16">
        <f t="shared" si="45"/>
        <v>6563.0573999999997</v>
      </c>
      <c r="M58" s="16">
        <f t="shared" si="45"/>
        <v>7.3999999997340637E-3</v>
      </c>
      <c r="N58" s="16">
        <f t="shared" si="45"/>
        <v>2.2737367544323206E-13</v>
      </c>
      <c r="O58" s="16">
        <f t="shared" si="45"/>
        <v>0</v>
      </c>
      <c r="P58" s="16">
        <f t="shared" si="45"/>
        <v>0</v>
      </c>
      <c r="Q58" s="16">
        <f t="shared" si="45"/>
        <v>0</v>
      </c>
      <c r="R58" s="16">
        <f t="shared" si="45"/>
        <v>0</v>
      </c>
      <c r="S58" s="16">
        <f t="shared" si="45"/>
        <v>0</v>
      </c>
      <c r="T58" s="17"/>
    </row>
    <row r="59" spans="1:20" s="43" customFormat="1" ht="24" x14ac:dyDescent="0.2">
      <c r="A59" s="73"/>
      <c r="B59" s="73"/>
      <c r="C59" s="74"/>
      <c r="D59" s="72" t="s">
        <v>58</v>
      </c>
      <c r="E59" s="75">
        <f>SUM(E46+E50+E54+E58)</f>
        <v>1701.7800000000002</v>
      </c>
      <c r="F59" s="75"/>
      <c r="G59" s="75"/>
      <c r="H59" s="76">
        <f>SUM(H58,H54,H50,H46)</f>
        <v>8117.49</v>
      </c>
      <c r="I59" s="76">
        <f>SUM(I58,I54,I50,I46)</f>
        <v>15316.02</v>
      </c>
      <c r="J59" s="75">
        <f t="shared" ref="J59:S59" si="46">SUM(J46+J50+J54+J58)</f>
        <v>8117.4905999999992</v>
      </c>
      <c r="K59" s="75">
        <f t="shared" si="46"/>
        <v>15316.019999999999</v>
      </c>
      <c r="L59" s="75">
        <f t="shared" si="46"/>
        <v>23433.510600000001</v>
      </c>
      <c r="M59" s="75">
        <f t="shared" si="46"/>
        <v>5.9999999899673639E-4</v>
      </c>
      <c r="N59" s="75">
        <f t="shared" si="46"/>
        <v>6.8212102632969618E-13</v>
      </c>
      <c r="O59" s="75">
        <f t="shared" si="46"/>
        <v>0</v>
      </c>
      <c r="P59" s="75">
        <f t="shared" si="46"/>
        <v>0</v>
      </c>
      <c r="Q59" s="75">
        <f t="shared" si="46"/>
        <v>0</v>
      </c>
      <c r="R59" s="75">
        <f t="shared" si="46"/>
        <v>0</v>
      </c>
      <c r="S59" s="75">
        <f t="shared" si="46"/>
        <v>0</v>
      </c>
      <c r="T59" s="77"/>
    </row>
    <row r="60" spans="1:20" s="43" customFormat="1" ht="36" x14ac:dyDescent="0.2">
      <c r="A60" s="38"/>
      <c r="B60" s="38"/>
      <c r="C60" s="39"/>
      <c r="D60" s="40" t="s">
        <v>59</v>
      </c>
      <c r="E60" s="41">
        <f>E59+'2011'!E57</f>
        <v>3019.76</v>
      </c>
      <c r="F60" s="41"/>
      <c r="G60" s="41"/>
      <c r="H60" s="41">
        <f>H59+'2011'!H57</f>
        <v>14404.27</v>
      </c>
      <c r="I60" s="41">
        <f>I59+'2011'!I57</f>
        <v>19269.96</v>
      </c>
      <c r="J60" s="41">
        <f>J59+'2011'!J57</f>
        <v>14404.255199999998</v>
      </c>
      <c r="K60" s="41">
        <f>K59+'2011'!K57</f>
        <v>19269.96</v>
      </c>
      <c r="L60" s="41">
        <f>L59+'2011'!L57</f>
        <v>33674.215199999999</v>
      </c>
      <c r="M60" s="41">
        <f>M59+'2011'!M57</f>
        <v>-1.4800000001457647E-2</v>
      </c>
      <c r="N60" s="41">
        <f>N59+'2011'!N57</f>
        <v>6.8212102632969618E-13</v>
      </c>
      <c r="O60" s="41">
        <f>O59+'2011'!O57</f>
        <v>0</v>
      </c>
      <c r="P60" s="41">
        <f>P59+'2011'!P57</f>
        <v>0</v>
      </c>
      <c r="Q60" s="41">
        <f>Q59+'2011'!Q57</f>
        <v>0</v>
      </c>
      <c r="R60" s="41">
        <f>R59+'2011'!R57</f>
        <v>0</v>
      </c>
      <c r="S60" s="41">
        <f>S59+'2011'!S57</f>
        <v>0</v>
      </c>
      <c r="T60" s="42"/>
    </row>
    <row r="61" spans="1:20" ht="12.75" customHeight="1" x14ac:dyDescent="0.2">
      <c r="A61" s="110">
        <v>4</v>
      </c>
      <c r="B61" s="125" t="s">
        <v>32</v>
      </c>
      <c r="C61" s="128" t="s">
        <v>24</v>
      </c>
      <c r="D61" s="5" t="s">
        <v>8</v>
      </c>
      <c r="E61" s="30">
        <v>371.48</v>
      </c>
      <c r="F61" s="26">
        <v>4.7699999999999996</v>
      </c>
      <c r="G61" s="26">
        <v>9</v>
      </c>
      <c r="H61" s="3">
        <v>1771.96</v>
      </c>
      <c r="I61" s="3">
        <v>3343.32</v>
      </c>
      <c r="J61" s="2">
        <f>(E61*F61)</f>
        <v>1771.9595999999999</v>
      </c>
      <c r="K61" s="2">
        <f>(E61*G61)</f>
        <v>3343.32</v>
      </c>
      <c r="L61" s="20">
        <f t="shared" si="41"/>
        <v>5115.2795999999998</v>
      </c>
      <c r="M61" s="1">
        <f>SUM(J61-H61)</f>
        <v>-4.0000000012696546E-4</v>
      </c>
      <c r="N61" s="1">
        <f>SUM(K61-I61)</f>
        <v>0</v>
      </c>
      <c r="O61" s="2"/>
      <c r="P61" s="2"/>
      <c r="Q61" s="1"/>
      <c r="R61" s="1"/>
      <c r="S61" s="1"/>
      <c r="T61" s="19"/>
    </row>
    <row r="62" spans="1:20" ht="12.75" customHeight="1" x14ac:dyDescent="0.2">
      <c r="A62" s="111"/>
      <c r="B62" s="126"/>
      <c r="C62" s="129"/>
      <c r="D62" s="5" t="s">
        <v>9</v>
      </c>
      <c r="E62" s="31">
        <v>302.12</v>
      </c>
      <c r="F62" s="26">
        <v>4.7699999999999996</v>
      </c>
      <c r="G62" s="26">
        <v>9</v>
      </c>
      <c r="H62" s="3">
        <v>1441.11</v>
      </c>
      <c r="I62" s="3">
        <v>2719.08</v>
      </c>
      <c r="J62" s="2">
        <f>(E62*F62)</f>
        <v>1441.1124</v>
      </c>
      <c r="K62" s="2">
        <f t="shared" ref="K62:K63" si="47">(E62*G62)</f>
        <v>2719.08</v>
      </c>
      <c r="L62" s="20">
        <f t="shared" si="41"/>
        <v>4160.1923999999999</v>
      </c>
      <c r="M62" s="1">
        <f t="shared" ref="M62:M63" si="48">SUM(J62-H62)</f>
        <v>2.4000000000796717E-3</v>
      </c>
      <c r="N62" s="1">
        <f t="shared" ref="N62:N63" si="49">SUM(K62-I62)</f>
        <v>0</v>
      </c>
      <c r="O62" s="2"/>
      <c r="P62" s="2"/>
      <c r="Q62" s="1"/>
      <c r="R62" s="1"/>
      <c r="S62" s="1"/>
      <c r="T62" s="19"/>
    </row>
    <row r="63" spans="1:20" ht="12.75" customHeight="1" x14ac:dyDescent="0.2">
      <c r="A63" s="111"/>
      <c r="B63" s="126"/>
      <c r="C63" s="129"/>
      <c r="D63" s="5" t="s">
        <v>10</v>
      </c>
      <c r="E63" s="31">
        <v>484.44</v>
      </c>
      <c r="F63" s="26">
        <v>4.7699999999999996</v>
      </c>
      <c r="G63" s="26">
        <v>9</v>
      </c>
      <c r="H63" s="3">
        <v>2310.7800000000002</v>
      </c>
      <c r="I63" s="3">
        <v>4359.96</v>
      </c>
      <c r="J63" s="2">
        <f>(E63*F63)</f>
        <v>2310.7787999999996</v>
      </c>
      <c r="K63" s="2">
        <f t="shared" si="47"/>
        <v>4359.96</v>
      </c>
      <c r="L63" s="20">
        <f t="shared" si="41"/>
        <v>6670.7387999999992</v>
      </c>
      <c r="M63" s="1">
        <f t="shared" si="48"/>
        <v>-1.2000000006082701E-3</v>
      </c>
      <c r="N63" s="1">
        <f t="shared" si="49"/>
        <v>0</v>
      </c>
      <c r="O63" s="2"/>
      <c r="P63" s="2"/>
      <c r="Q63" s="1"/>
      <c r="R63" s="1"/>
      <c r="S63" s="1"/>
      <c r="T63" s="19"/>
    </row>
    <row r="64" spans="1:20" ht="24" x14ac:dyDescent="0.2">
      <c r="A64" s="111"/>
      <c r="B64" s="126"/>
      <c r="C64" s="129"/>
      <c r="D64" s="34" t="s">
        <v>52</v>
      </c>
      <c r="E64" s="16">
        <f>SUM(E61,E62,E63)</f>
        <v>1158.04</v>
      </c>
      <c r="F64" s="16"/>
      <c r="G64" s="16"/>
      <c r="H64" s="44">
        <f>SUM(H61:H63)</f>
        <v>5523.85</v>
      </c>
      <c r="I64" s="44">
        <f>SUM(I61:I63)</f>
        <v>10422.36</v>
      </c>
      <c r="J64" s="16">
        <f t="shared" ref="J64:S64" si="50">SUM(J61,J62,J63)</f>
        <v>5523.8508000000002</v>
      </c>
      <c r="K64" s="16">
        <f t="shared" si="50"/>
        <v>10422.36</v>
      </c>
      <c r="L64" s="16">
        <f t="shared" si="50"/>
        <v>15946.210799999999</v>
      </c>
      <c r="M64" s="16">
        <f t="shared" si="50"/>
        <v>7.9999999934443622E-4</v>
      </c>
      <c r="N64" s="16">
        <f t="shared" si="50"/>
        <v>0</v>
      </c>
      <c r="O64" s="16">
        <f t="shared" si="50"/>
        <v>0</v>
      </c>
      <c r="P64" s="16">
        <f t="shared" si="50"/>
        <v>0</v>
      </c>
      <c r="Q64" s="16">
        <f t="shared" si="50"/>
        <v>0</v>
      </c>
      <c r="R64" s="16">
        <f t="shared" si="50"/>
        <v>0</v>
      </c>
      <c r="S64" s="16">
        <f t="shared" si="50"/>
        <v>0</v>
      </c>
      <c r="T64" s="17"/>
    </row>
    <row r="65" spans="1:20" ht="12.75" customHeight="1" x14ac:dyDescent="0.2">
      <c r="A65" s="111"/>
      <c r="B65" s="126"/>
      <c r="C65" s="129"/>
      <c r="D65" s="5" t="s">
        <v>11</v>
      </c>
      <c r="E65" s="30">
        <v>243.18</v>
      </c>
      <c r="F65" s="26">
        <v>4.7699999999999996</v>
      </c>
      <c r="G65" s="26">
        <v>9</v>
      </c>
      <c r="H65" s="3">
        <v>1159.97</v>
      </c>
      <c r="I65" s="3">
        <v>2188.62</v>
      </c>
      <c r="J65" s="2">
        <f>(E65*F65)</f>
        <v>1159.9685999999999</v>
      </c>
      <c r="K65" s="2">
        <f>(E65*G65)</f>
        <v>2188.62</v>
      </c>
      <c r="L65" s="20">
        <f>SUM(J65,K65)</f>
        <v>3348.5886</v>
      </c>
      <c r="M65" s="1">
        <f>SUM(J65-H65)</f>
        <v>-1.4000000001033186E-3</v>
      </c>
      <c r="N65" s="1">
        <f>SUM(K65-I65)</f>
        <v>0</v>
      </c>
      <c r="O65" s="2"/>
      <c r="P65" s="2"/>
      <c r="Q65" s="1"/>
      <c r="R65" s="1"/>
      <c r="S65" s="1"/>
      <c r="T65" s="19"/>
    </row>
    <row r="66" spans="1:20" ht="12.75" customHeight="1" x14ac:dyDescent="0.2">
      <c r="A66" s="111"/>
      <c r="B66" s="126"/>
      <c r="C66" s="129"/>
      <c r="D66" s="5" t="s">
        <v>12</v>
      </c>
      <c r="E66" s="30">
        <v>276.27999999999997</v>
      </c>
      <c r="F66" s="26">
        <v>4.7699999999999996</v>
      </c>
      <c r="G66" s="26">
        <v>9</v>
      </c>
      <c r="H66" s="3">
        <v>1317.86</v>
      </c>
      <c r="I66" s="3">
        <v>2486.52</v>
      </c>
      <c r="J66" s="2">
        <f>(E66*F66)</f>
        <v>1317.8555999999996</v>
      </c>
      <c r="K66" s="2">
        <f t="shared" ref="K66:K67" si="51">(E66*G66)</f>
        <v>2486.5199999999995</v>
      </c>
      <c r="L66" s="20">
        <f>SUM(J66,K66)</f>
        <v>3804.3755999999994</v>
      </c>
      <c r="M66" s="1">
        <f t="shared" ref="M66:M67" si="52">SUM(J66-H66)</f>
        <v>-4.4000000002597517E-3</v>
      </c>
      <c r="N66" s="1">
        <f t="shared" ref="N66:N67" si="53">SUM(K66-I66)</f>
        <v>-4.5474735088646412E-13</v>
      </c>
      <c r="O66" s="2"/>
      <c r="P66" s="2"/>
      <c r="Q66" s="1"/>
      <c r="R66" s="1"/>
      <c r="S66" s="1"/>
      <c r="T66" s="19"/>
    </row>
    <row r="67" spans="1:20" ht="12.75" customHeight="1" x14ac:dyDescent="0.2">
      <c r="A67" s="111"/>
      <c r="B67" s="126"/>
      <c r="C67" s="129"/>
      <c r="D67" s="5" t="s">
        <v>13</v>
      </c>
      <c r="E67" s="30">
        <v>268.22000000000003</v>
      </c>
      <c r="F67" s="26">
        <v>4.7699999999999996</v>
      </c>
      <c r="G67" s="26">
        <v>9</v>
      </c>
      <c r="H67" s="3">
        <v>1279.4100000000001</v>
      </c>
      <c r="I67" s="3">
        <v>2413.98</v>
      </c>
      <c r="J67" s="2">
        <f>(E67*F67)</f>
        <v>1279.4094</v>
      </c>
      <c r="K67" s="2">
        <f t="shared" si="51"/>
        <v>2413.9800000000005</v>
      </c>
      <c r="L67" s="20">
        <f>SUM(J67,K67)</f>
        <v>3693.3894000000005</v>
      </c>
      <c r="M67" s="1">
        <f t="shared" si="52"/>
        <v>-6.0000000007676135E-4</v>
      </c>
      <c r="N67" s="1">
        <f t="shared" si="53"/>
        <v>4.5474735088646412E-13</v>
      </c>
      <c r="O67" s="2"/>
      <c r="P67" s="2"/>
      <c r="Q67" s="1"/>
      <c r="R67" s="1"/>
      <c r="S67" s="1"/>
      <c r="T67" s="19"/>
    </row>
    <row r="68" spans="1:20" ht="24" x14ac:dyDescent="0.2">
      <c r="A68" s="111"/>
      <c r="B68" s="126"/>
      <c r="C68" s="129"/>
      <c r="D68" s="34" t="s">
        <v>53</v>
      </c>
      <c r="E68" s="16">
        <f>SUM(E65,E66,E67)</f>
        <v>787.68000000000006</v>
      </c>
      <c r="F68" s="16"/>
      <c r="G68" s="16"/>
      <c r="H68" s="44">
        <f>SUM(H65:H67)</f>
        <v>3757.24</v>
      </c>
      <c r="I68" s="44">
        <f>SUM(I65:I67)</f>
        <v>7089.119999999999</v>
      </c>
      <c r="J68" s="16">
        <f t="shared" ref="J68:S68" si="54">SUM(J65,J66,J67)</f>
        <v>3757.2335999999996</v>
      </c>
      <c r="K68" s="16">
        <f t="shared" si="54"/>
        <v>7089.12</v>
      </c>
      <c r="L68" s="16">
        <f t="shared" si="54"/>
        <v>10846.3536</v>
      </c>
      <c r="M68" s="16">
        <f t="shared" si="54"/>
        <v>-6.4000000004398316E-3</v>
      </c>
      <c r="N68" s="16">
        <f t="shared" si="54"/>
        <v>0</v>
      </c>
      <c r="O68" s="16">
        <f t="shared" si="54"/>
        <v>0</v>
      </c>
      <c r="P68" s="16">
        <f t="shared" si="54"/>
        <v>0</v>
      </c>
      <c r="Q68" s="16">
        <f t="shared" si="54"/>
        <v>0</v>
      </c>
      <c r="R68" s="16">
        <f t="shared" si="54"/>
        <v>0</v>
      </c>
      <c r="S68" s="16">
        <f t="shared" si="54"/>
        <v>0</v>
      </c>
      <c r="T68" s="17"/>
    </row>
    <row r="69" spans="1:20" ht="12.75" customHeight="1" x14ac:dyDescent="0.2">
      <c r="A69" s="111"/>
      <c r="B69" s="126"/>
      <c r="C69" s="129"/>
      <c r="D69" s="5" t="s">
        <v>14</v>
      </c>
      <c r="E69" s="30">
        <v>397.88</v>
      </c>
      <c r="F69" s="26">
        <v>4.7699999999999996</v>
      </c>
      <c r="G69" s="26">
        <v>9</v>
      </c>
      <c r="H69" s="3">
        <v>1897.89</v>
      </c>
      <c r="I69" s="3">
        <v>3580.92</v>
      </c>
      <c r="J69" s="2">
        <f>(E69*F69)</f>
        <v>1897.8875999999998</v>
      </c>
      <c r="K69" s="2">
        <f>(E69*G69)</f>
        <v>3580.92</v>
      </c>
      <c r="L69" s="20">
        <f>SUM(J69,K69)</f>
        <v>5478.8076000000001</v>
      </c>
      <c r="M69" s="1">
        <f>SUM(J69-H69)</f>
        <v>-2.4000000003070454E-3</v>
      </c>
      <c r="N69" s="1">
        <f>SUM(K69-I69)</f>
        <v>0</v>
      </c>
      <c r="O69" s="2"/>
      <c r="P69" s="2"/>
      <c r="Q69" s="1"/>
      <c r="R69" s="1"/>
      <c r="S69" s="1"/>
      <c r="T69" s="19"/>
    </row>
    <row r="70" spans="1:20" ht="12.75" customHeight="1" x14ac:dyDescent="0.2">
      <c r="A70" s="111"/>
      <c r="B70" s="126"/>
      <c r="C70" s="129"/>
      <c r="D70" s="5" t="s">
        <v>15</v>
      </c>
      <c r="E70" s="30">
        <v>461.46</v>
      </c>
      <c r="F70" s="26">
        <v>4.7699999999999996</v>
      </c>
      <c r="G70" s="26">
        <v>9</v>
      </c>
      <c r="H70" s="3">
        <v>2201.16</v>
      </c>
      <c r="I70" s="3">
        <v>4153.1400000000003</v>
      </c>
      <c r="J70" s="2">
        <f>(E70*F70)</f>
        <v>2201.1641999999997</v>
      </c>
      <c r="K70" s="2">
        <f t="shared" ref="K70:K71" si="55">(E70*G70)</f>
        <v>4153.1399999999994</v>
      </c>
      <c r="L70" s="20">
        <f>SUM(J70,K70)</f>
        <v>6354.3041999999987</v>
      </c>
      <c r="M70" s="1">
        <f t="shared" ref="M70:M71" si="56">SUM(J70-H70)</f>
        <v>4.1999999998552084E-3</v>
      </c>
      <c r="N70" s="1">
        <f t="shared" ref="N70:N71" si="57">SUM(K70-I70)</f>
        <v>-9.0949470177292824E-13</v>
      </c>
      <c r="O70" s="2"/>
      <c r="P70" s="2"/>
      <c r="Q70" s="1"/>
      <c r="R70" s="1"/>
      <c r="S70" s="1"/>
      <c r="T70" s="19"/>
    </row>
    <row r="71" spans="1:20" ht="12.75" customHeight="1" x14ac:dyDescent="0.2">
      <c r="A71" s="111"/>
      <c r="B71" s="126"/>
      <c r="C71" s="129"/>
      <c r="D71" s="5" t="s">
        <v>16</v>
      </c>
      <c r="E71" s="31">
        <v>342.7</v>
      </c>
      <c r="F71" s="26">
        <v>4.7699999999999996</v>
      </c>
      <c r="G71" s="26">
        <v>9</v>
      </c>
      <c r="H71" s="3">
        <v>1634.68</v>
      </c>
      <c r="I71" s="3">
        <v>3084.3</v>
      </c>
      <c r="J71" s="2">
        <f>(E71*F71)</f>
        <v>1634.6789999999999</v>
      </c>
      <c r="K71" s="2">
        <f t="shared" si="55"/>
        <v>3084.2999999999997</v>
      </c>
      <c r="L71" s="20">
        <f>SUM(J71,K71)</f>
        <v>4718.9789999999994</v>
      </c>
      <c r="M71" s="1">
        <f t="shared" si="56"/>
        <v>-1.0000000002037268E-3</v>
      </c>
      <c r="N71" s="1">
        <f t="shared" si="57"/>
        <v>-4.5474735088646412E-13</v>
      </c>
      <c r="O71" s="2"/>
      <c r="P71" s="2"/>
      <c r="Q71" s="1"/>
      <c r="R71" s="1"/>
      <c r="S71" s="1"/>
      <c r="T71" s="19"/>
    </row>
    <row r="72" spans="1:20" ht="24" x14ac:dyDescent="0.2">
      <c r="A72" s="111"/>
      <c r="B72" s="126"/>
      <c r="C72" s="129"/>
      <c r="D72" s="34" t="s">
        <v>54</v>
      </c>
      <c r="E72" s="16">
        <f>SUM(E69,E70,E71)</f>
        <v>1202.04</v>
      </c>
      <c r="F72" s="16"/>
      <c r="G72" s="16"/>
      <c r="H72" s="44">
        <f>SUM(H69:H71)</f>
        <v>5733.7300000000005</v>
      </c>
      <c r="I72" s="44">
        <f>SUM(I69:I71)</f>
        <v>10818.36</v>
      </c>
      <c r="J72" s="16">
        <f t="shared" ref="J72:S72" si="58">SUM(J69,J70,J71)</f>
        <v>5733.7307999999994</v>
      </c>
      <c r="K72" s="16">
        <f t="shared" si="58"/>
        <v>10818.359999999999</v>
      </c>
      <c r="L72" s="16">
        <f t="shared" si="58"/>
        <v>16552.090799999998</v>
      </c>
      <c r="M72" s="16">
        <f t="shared" si="58"/>
        <v>7.9999999934443622E-4</v>
      </c>
      <c r="N72" s="16">
        <f t="shared" si="58"/>
        <v>-1.3642420526593924E-12</v>
      </c>
      <c r="O72" s="16">
        <f t="shared" si="58"/>
        <v>0</v>
      </c>
      <c r="P72" s="16">
        <f t="shared" si="58"/>
        <v>0</v>
      </c>
      <c r="Q72" s="16">
        <f t="shared" si="58"/>
        <v>0</v>
      </c>
      <c r="R72" s="16">
        <f t="shared" si="58"/>
        <v>0</v>
      </c>
      <c r="S72" s="16">
        <f t="shared" si="58"/>
        <v>0</v>
      </c>
      <c r="T72" s="17"/>
    </row>
    <row r="73" spans="1:20" ht="12.75" customHeight="1" x14ac:dyDescent="0.2">
      <c r="A73" s="111"/>
      <c r="B73" s="126"/>
      <c r="C73" s="129"/>
      <c r="D73" s="5" t="s">
        <v>17</v>
      </c>
      <c r="E73" s="30">
        <v>486.08</v>
      </c>
      <c r="F73" s="26">
        <v>4.7699999999999996</v>
      </c>
      <c r="G73" s="26">
        <v>9</v>
      </c>
      <c r="H73" s="3">
        <v>2318.6</v>
      </c>
      <c r="I73" s="3">
        <v>4374.72</v>
      </c>
      <c r="J73" s="2">
        <f>(E73*F73)</f>
        <v>2318.6015999999995</v>
      </c>
      <c r="K73" s="2">
        <f>(E73*G73)</f>
        <v>4374.72</v>
      </c>
      <c r="L73" s="20">
        <f>SUM(J73,K73)</f>
        <v>6693.3215999999993</v>
      </c>
      <c r="M73" s="1">
        <f>SUM(J73-H73)</f>
        <v>1.5999999995983671E-3</v>
      </c>
      <c r="N73" s="1">
        <f>SUM(K73-I73)</f>
        <v>0</v>
      </c>
      <c r="O73" s="2"/>
      <c r="P73" s="2"/>
      <c r="Q73" s="1"/>
      <c r="R73" s="1"/>
      <c r="S73" s="1"/>
      <c r="T73" s="19"/>
    </row>
    <row r="74" spans="1:20" ht="12.75" customHeight="1" x14ac:dyDescent="0.2">
      <c r="A74" s="111"/>
      <c r="B74" s="126"/>
      <c r="C74" s="129"/>
      <c r="D74" s="5" t="s">
        <v>18</v>
      </c>
      <c r="E74" s="30">
        <v>503.54</v>
      </c>
      <c r="F74" s="26">
        <v>4.7699999999999996</v>
      </c>
      <c r="G74" s="26">
        <v>9</v>
      </c>
      <c r="H74" s="3">
        <v>2401.89</v>
      </c>
      <c r="I74" s="3">
        <v>4531.8599999999997</v>
      </c>
      <c r="J74" s="2">
        <f>(E74*F74)</f>
        <v>2401.8858</v>
      </c>
      <c r="K74" s="2">
        <f t="shared" ref="K74:K75" si="59">(E74*G74)</f>
        <v>4531.8600000000006</v>
      </c>
      <c r="L74" s="20">
        <f>SUM(J74,K74)</f>
        <v>6933.7458000000006</v>
      </c>
      <c r="M74" s="1">
        <f t="shared" ref="M74:M75" si="60">SUM(J74-H74)</f>
        <v>-4.1999999998552084E-3</v>
      </c>
      <c r="N74" s="1">
        <f t="shared" ref="N74:N75" si="61">SUM(K74-I74)</f>
        <v>9.0949470177292824E-13</v>
      </c>
      <c r="O74" s="2"/>
      <c r="P74" s="2"/>
      <c r="Q74" s="1"/>
      <c r="R74" s="1"/>
      <c r="S74" s="1"/>
      <c r="T74" s="19"/>
    </row>
    <row r="75" spans="1:20" ht="13.5" customHeight="1" x14ac:dyDescent="0.2">
      <c r="A75" s="112"/>
      <c r="B75" s="127"/>
      <c r="C75" s="130"/>
      <c r="D75" s="5" t="s">
        <v>19</v>
      </c>
      <c r="E75" s="31">
        <v>434.18</v>
      </c>
      <c r="F75" s="26">
        <v>4.7699999999999996</v>
      </c>
      <c r="G75" s="26">
        <v>9</v>
      </c>
      <c r="H75" s="3">
        <v>2071.04</v>
      </c>
      <c r="I75" s="3">
        <v>3907.62</v>
      </c>
      <c r="J75" s="2">
        <f>(E75*F75)</f>
        <v>2071.0385999999999</v>
      </c>
      <c r="K75" s="2">
        <f t="shared" si="59"/>
        <v>3907.62</v>
      </c>
      <c r="L75" s="20">
        <f>SUM(J75,K75)</f>
        <v>5978.6585999999998</v>
      </c>
      <c r="M75" s="1">
        <f t="shared" si="60"/>
        <v>-1.4000000001033186E-3</v>
      </c>
      <c r="N75" s="1">
        <f t="shared" si="61"/>
        <v>0</v>
      </c>
      <c r="O75" s="2"/>
      <c r="P75" s="2"/>
      <c r="Q75" s="1"/>
      <c r="R75" s="1"/>
      <c r="S75" s="1"/>
      <c r="T75" s="19"/>
    </row>
    <row r="76" spans="1:20" ht="24.75" x14ac:dyDescent="0.25">
      <c r="A76" s="8"/>
      <c r="B76" s="8"/>
      <c r="C76" s="8"/>
      <c r="D76" s="34" t="s">
        <v>55</v>
      </c>
      <c r="E76" s="16">
        <f>SUM(E73,E74,E75)</f>
        <v>1423.8</v>
      </c>
      <c r="F76" s="16"/>
      <c r="G76" s="16"/>
      <c r="H76" s="44">
        <f>SUM(H73:H75)</f>
        <v>6791.53</v>
      </c>
      <c r="I76" s="44">
        <f>SUM(I73:I75)</f>
        <v>12814.2</v>
      </c>
      <c r="J76" s="16">
        <f t="shared" ref="J76:S76" si="62">SUM(J73,J74,J75)</f>
        <v>6791.5259999999998</v>
      </c>
      <c r="K76" s="16">
        <f t="shared" si="62"/>
        <v>12814.2</v>
      </c>
      <c r="L76" s="16">
        <f t="shared" si="62"/>
        <v>19605.725999999999</v>
      </c>
      <c r="M76" s="16">
        <f t="shared" si="62"/>
        <v>-4.0000000003601599E-3</v>
      </c>
      <c r="N76" s="16">
        <f t="shared" si="62"/>
        <v>9.0949470177292824E-13</v>
      </c>
      <c r="O76" s="16">
        <f t="shared" si="62"/>
        <v>0</v>
      </c>
      <c r="P76" s="16">
        <f t="shared" si="62"/>
        <v>0</v>
      </c>
      <c r="Q76" s="16">
        <f t="shared" si="62"/>
        <v>0</v>
      </c>
      <c r="R76" s="16">
        <f t="shared" si="62"/>
        <v>0</v>
      </c>
      <c r="S76" s="16">
        <f t="shared" si="62"/>
        <v>0</v>
      </c>
      <c r="T76" s="17"/>
    </row>
    <row r="77" spans="1:20" s="43" customFormat="1" ht="24" x14ac:dyDescent="0.2">
      <c r="A77" s="73"/>
      <c r="B77" s="73"/>
      <c r="C77" s="74"/>
      <c r="D77" s="72" t="s">
        <v>58</v>
      </c>
      <c r="E77" s="75">
        <f>SUM(E64+E68+E72+E76)</f>
        <v>4571.5600000000004</v>
      </c>
      <c r="F77" s="75"/>
      <c r="G77" s="75"/>
      <c r="H77" s="76">
        <f>SUM(H76,H72,H68,H64)</f>
        <v>21806.35</v>
      </c>
      <c r="I77" s="76">
        <f>SUM(I76,I72,I68,I64)</f>
        <v>41144.04</v>
      </c>
      <c r="J77" s="75">
        <f t="shared" ref="J77:S77" si="63">SUM(J64+J68+J72+J76)</f>
        <v>21806.341199999999</v>
      </c>
      <c r="K77" s="75">
        <f t="shared" si="63"/>
        <v>41144.039999999994</v>
      </c>
      <c r="L77" s="75">
        <f t="shared" si="63"/>
        <v>62950.381199999989</v>
      </c>
      <c r="M77" s="75">
        <f t="shared" si="63"/>
        <v>-8.8000000021111191E-3</v>
      </c>
      <c r="N77" s="75">
        <f t="shared" si="63"/>
        <v>-4.5474735088646412E-13</v>
      </c>
      <c r="O77" s="75">
        <f t="shared" si="63"/>
        <v>0</v>
      </c>
      <c r="P77" s="75">
        <f t="shared" si="63"/>
        <v>0</v>
      </c>
      <c r="Q77" s="75">
        <f t="shared" si="63"/>
        <v>0</v>
      </c>
      <c r="R77" s="75">
        <f t="shared" si="63"/>
        <v>0</v>
      </c>
      <c r="S77" s="75">
        <f t="shared" si="63"/>
        <v>0</v>
      </c>
      <c r="T77" s="77"/>
    </row>
    <row r="78" spans="1:20" s="43" customFormat="1" ht="36" x14ac:dyDescent="0.2">
      <c r="A78" s="38"/>
      <c r="B78" s="38"/>
      <c r="C78" s="39"/>
      <c r="D78" s="40" t="s">
        <v>59</v>
      </c>
      <c r="E78" s="41">
        <f>E77+'2011'!E74</f>
        <v>11226</v>
      </c>
      <c r="F78" s="41"/>
      <c r="G78" s="41"/>
      <c r="H78" s="41">
        <f>H77+'2011'!H74</f>
        <v>53548.03</v>
      </c>
      <c r="I78" s="41">
        <f>I77+'2011'!I74</f>
        <v>61107.360000000001</v>
      </c>
      <c r="J78" s="41">
        <f>J77+'2011'!J74</f>
        <v>53548.02</v>
      </c>
      <c r="K78" s="41">
        <f>K77+'2011'!K74</f>
        <v>61107.359999999993</v>
      </c>
      <c r="L78" s="41">
        <f>L77+'2011'!L74</f>
        <v>114655.37999999998</v>
      </c>
      <c r="M78" s="41">
        <f>M77+'2011'!M74</f>
        <v>-1.0000000005902621E-2</v>
      </c>
      <c r="N78" s="41">
        <f>N77+'2011'!N74</f>
        <v>-9.0949470177292824E-13</v>
      </c>
      <c r="O78" s="41">
        <f>O77+'2011'!O74</f>
        <v>0</v>
      </c>
      <c r="P78" s="41">
        <f>P77+'2011'!P74</f>
        <v>0</v>
      </c>
      <c r="Q78" s="41">
        <f>Q77+'2011'!Q74</f>
        <v>0</v>
      </c>
      <c r="R78" s="41">
        <f>R77+'2011'!R74</f>
        <v>0</v>
      </c>
      <c r="S78" s="41">
        <f>S77+'2011'!S74</f>
        <v>0</v>
      </c>
      <c r="T78" s="42"/>
    </row>
    <row r="79" spans="1:20" ht="12.75" customHeight="1" x14ac:dyDescent="0.2">
      <c r="A79" s="110">
        <v>5</v>
      </c>
      <c r="B79" s="125" t="s">
        <v>32</v>
      </c>
      <c r="C79" s="128" t="s">
        <v>25</v>
      </c>
      <c r="D79" s="5" t="s">
        <v>8</v>
      </c>
      <c r="E79" s="30">
        <v>193.96</v>
      </c>
      <c r="F79" s="26">
        <v>4.7699999999999996</v>
      </c>
      <c r="G79" s="26">
        <v>9</v>
      </c>
      <c r="H79" s="3">
        <v>925.19</v>
      </c>
      <c r="I79" s="3">
        <v>1745.64</v>
      </c>
      <c r="J79" s="2">
        <f>(E79*F79)</f>
        <v>925.18919999999991</v>
      </c>
      <c r="K79" s="2">
        <f>(E79*G79)</f>
        <v>1745.64</v>
      </c>
      <c r="L79" s="20">
        <f>SUM(J79,K79)</f>
        <v>2670.8292000000001</v>
      </c>
      <c r="M79" s="1">
        <f>SUM(J79-H79)</f>
        <v>-8.0000000014024408E-4</v>
      </c>
      <c r="N79" s="1">
        <f>SUM(K79-I79)</f>
        <v>0</v>
      </c>
      <c r="O79" s="2"/>
      <c r="P79" s="2"/>
      <c r="Q79" s="1"/>
      <c r="R79" s="1"/>
      <c r="S79" s="1"/>
      <c r="T79" s="19"/>
    </row>
    <row r="80" spans="1:20" ht="12.75" customHeight="1" x14ac:dyDescent="0.2">
      <c r="A80" s="111"/>
      <c r="B80" s="126"/>
      <c r="C80" s="129"/>
      <c r="D80" s="5" t="s">
        <v>9</v>
      </c>
      <c r="E80" s="31">
        <v>112.46</v>
      </c>
      <c r="F80" s="26">
        <v>4.7699999999999996</v>
      </c>
      <c r="G80" s="26">
        <v>9</v>
      </c>
      <c r="H80" s="3">
        <v>536.42999999999995</v>
      </c>
      <c r="I80" s="3">
        <v>1012.14</v>
      </c>
      <c r="J80" s="2">
        <f>(E80*F80)</f>
        <v>536.43419999999992</v>
      </c>
      <c r="K80" s="2">
        <f t="shared" ref="K80:K81" si="64">(E80*G80)</f>
        <v>1012.14</v>
      </c>
      <c r="L80" s="20">
        <f>SUM(J80,K80)</f>
        <v>1548.5742</v>
      </c>
      <c r="M80" s="1">
        <f t="shared" ref="M80:M81" si="65">SUM(J80-H80)</f>
        <v>4.1999999999688953E-3</v>
      </c>
      <c r="N80" s="1">
        <f t="shared" ref="N80:N81" si="66">SUM(K80-I80)</f>
        <v>0</v>
      </c>
      <c r="O80" s="2"/>
      <c r="P80" s="2"/>
      <c r="Q80" s="1"/>
      <c r="R80" s="1"/>
      <c r="S80" s="1"/>
      <c r="T80" s="19"/>
    </row>
    <row r="81" spans="1:20" ht="12.75" customHeight="1" x14ac:dyDescent="0.2">
      <c r="A81" s="111"/>
      <c r="B81" s="126"/>
      <c r="C81" s="129"/>
      <c r="D81" s="5" t="s">
        <v>10</v>
      </c>
      <c r="E81" s="31">
        <v>266.86</v>
      </c>
      <c r="F81" s="26">
        <v>4.7699999999999996</v>
      </c>
      <c r="G81" s="26">
        <v>9</v>
      </c>
      <c r="H81" s="3">
        <v>1272.92</v>
      </c>
      <c r="I81" s="3">
        <v>2401.7399999999998</v>
      </c>
      <c r="J81" s="2">
        <f>(E81*F81)</f>
        <v>1272.9222</v>
      </c>
      <c r="K81" s="2">
        <f t="shared" si="64"/>
        <v>2401.7400000000002</v>
      </c>
      <c r="L81" s="20">
        <f>SUM(J81,K81)</f>
        <v>3674.6622000000002</v>
      </c>
      <c r="M81" s="1">
        <f t="shared" si="65"/>
        <v>2.1999999999025022E-3</v>
      </c>
      <c r="N81" s="1">
        <f t="shared" si="66"/>
        <v>4.5474735088646412E-13</v>
      </c>
      <c r="O81" s="2"/>
      <c r="P81" s="2"/>
      <c r="Q81" s="1"/>
      <c r="R81" s="1"/>
      <c r="S81" s="1"/>
      <c r="T81" s="19"/>
    </row>
    <row r="82" spans="1:20" ht="12.75" customHeight="1" x14ac:dyDescent="0.2">
      <c r="A82" s="111"/>
      <c r="B82" s="126"/>
      <c r="C82" s="129"/>
      <c r="D82" s="34" t="s">
        <v>52</v>
      </c>
      <c r="E82" s="16">
        <f>SUM(E79,E80,E81)</f>
        <v>573.28</v>
      </c>
      <c r="F82" s="16"/>
      <c r="G82" s="16"/>
      <c r="H82" s="44">
        <f>SUM(H79:H81)</f>
        <v>2734.54</v>
      </c>
      <c r="I82" s="44">
        <f>SUM(I79:I81)</f>
        <v>5159.5200000000004</v>
      </c>
      <c r="J82" s="16">
        <f t="shared" ref="J82:S82" si="67">SUM(J79,J80,J81)</f>
        <v>2734.5455999999999</v>
      </c>
      <c r="K82" s="16">
        <f t="shared" si="67"/>
        <v>5159.5200000000004</v>
      </c>
      <c r="L82" s="16">
        <f t="shared" si="67"/>
        <v>7894.0655999999999</v>
      </c>
      <c r="M82" s="16">
        <f t="shared" si="67"/>
        <v>5.5999999997311534E-3</v>
      </c>
      <c r="N82" s="16">
        <f t="shared" si="67"/>
        <v>4.5474735088646412E-13</v>
      </c>
      <c r="O82" s="16">
        <f t="shared" si="67"/>
        <v>0</v>
      </c>
      <c r="P82" s="16">
        <f t="shared" si="67"/>
        <v>0</v>
      </c>
      <c r="Q82" s="16">
        <f t="shared" si="67"/>
        <v>0</v>
      </c>
      <c r="R82" s="16">
        <f t="shared" si="67"/>
        <v>0</v>
      </c>
      <c r="S82" s="16">
        <f t="shared" si="67"/>
        <v>0</v>
      </c>
      <c r="T82" s="17"/>
    </row>
    <row r="83" spans="1:20" ht="12.75" customHeight="1" x14ac:dyDescent="0.2">
      <c r="A83" s="111"/>
      <c r="B83" s="126"/>
      <c r="C83" s="129"/>
      <c r="D83" s="5" t="s">
        <v>11</v>
      </c>
      <c r="E83" s="30">
        <v>320.38</v>
      </c>
      <c r="F83" s="26">
        <v>4.7699999999999996</v>
      </c>
      <c r="G83" s="26">
        <v>9</v>
      </c>
      <c r="H83" s="3">
        <v>1528.21</v>
      </c>
      <c r="I83" s="3">
        <v>2883.42</v>
      </c>
      <c r="J83" s="2">
        <f>(E83*F83)</f>
        <v>1528.2125999999998</v>
      </c>
      <c r="K83" s="2">
        <f>(E83*G83)</f>
        <v>2883.42</v>
      </c>
      <c r="L83" s="20">
        <f>SUM(J83,K83)</f>
        <v>4411.6325999999999</v>
      </c>
      <c r="M83" s="1">
        <f>SUM(J83-H83)</f>
        <v>2.599999999802094E-3</v>
      </c>
      <c r="N83" s="1">
        <f>SUM(K83-I83)</f>
        <v>0</v>
      </c>
      <c r="O83" s="2"/>
      <c r="P83" s="2"/>
      <c r="Q83" s="1"/>
      <c r="R83" s="1"/>
      <c r="S83" s="1"/>
      <c r="T83" s="19"/>
    </row>
    <row r="84" spans="1:20" ht="12.75" customHeight="1" x14ac:dyDescent="0.2">
      <c r="A84" s="111"/>
      <c r="B84" s="126"/>
      <c r="C84" s="129"/>
      <c r="D84" s="5" t="s">
        <v>12</v>
      </c>
      <c r="E84" s="30">
        <v>244.66</v>
      </c>
      <c r="F84" s="26">
        <v>4.7699999999999996</v>
      </c>
      <c r="G84" s="26">
        <v>9</v>
      </c>
      <c r="H84" s="3">
        <v>1167.03</v>
      </c>
      <c r="I84" s="3">
        <v>2201.94</v>
      </c>
      <c r="J84" s="2">
        <f>(E84*F84)</f>
        <v>1167.0282</v>
      </c>
      <c r="K84" s="2">
        <f t="shared" ref="K84:K85" si="68">(E84*G84)</f>
        <v>2201.94</v>
      </c>
      <c r="L84" s="20">
        <f>SUM(J84,K84)</f>
        <v>3368.9682000000003</v>
      </c>
      <c r="M84" s="1">
        <f t="shared" ref="M84:M85" si="69">SUM(J84-H84)</f>
        <v>-1.8000000000029104E-3</v>
      </c>
      <c r="N84" s="1">
        <f t="shared" ref="N84:N85" si="70">SUM(K84-I84)</f>
        <v>0</v>
      </c>
      <c r="O84" s="2"/>
      <c r="P84" s="2"/>
      <c r="Q84" s="1"/>
      <c r="R84" s="1"/>
      <c r="S84" s="1"/>
      <c r="T84" s="19"/>
    </row>
    <row r="85" spans="1:20" ht="12.75" customHeight="1" x14ac:dyDescent="0.2">
      <c r="A85" s="111"/>
      <c r="B85" s="126"/>
      <c r="C85" s="129"/>
      <c r="D85" s="5" t="s">
        <v>13</v>
      </c>
      <c r="E85" s="30">
        <v>214.34</v>
      </c>
      <c r="F85" s="26">
        <v>4.7699999999999996</v>
      </c>
      <c r="G85" s="26">
        <v>9</v>
      </c>
      <c r="H85" s="3">
        <v>1022.4</v>
      </c>
      <c r="I85" s="3">
        <v>1929.06</v>
      </c>
      <c r="J85" s="2">
        <f>(E85*F85)</f>
        <v>1022.4018</v>
      </c>
      <c r="K85" s="2">
        <f t="shared" si="68"/>
        <v>1929.06</v>
      </c>
      <c r="L85" s="20">
        <f>SUM(J85,K85)</f>
        <v>2951.4618</v>
      </c>
      <c r="M85" s="1">
        <f t="shared" si="69"/>
        <v>1.8000000000029104E-3</v>
      </c>
      <c r="N85" s="1">
        <f t="shared" si="70"/>
        <v>0</v>
      </c>
      <c r="O85" s="2"/>
      <c r="P85" s="2"/>
      <c r="Q85" s="1"/>
      <c r="R85" s="1"/>
      <c r="S85" s="1"/>
      <c r="T85" s="19"/>
    </row>
    <row r="86" spans="1:20" ht="12.75" customHeight="1" x14ac:dyDescent="0.2">
      <c r="A86" s="111"/>
      <c r="B86" s="126"/>
      <c r="C86" s="129"/>
      <c r="D86" s="34" t="s">
        <v>53</v>
      </c>
      <c r="E86" s="16">
        <f>SUM(E83,E84,E85)</f>
        <v>779.38</v>
      </c>
      <c r="F86" s="16"/>
      <c r="G86" s="16"/>
      <c r="H86" s="44">
        <f>SUM(H83:H85)</f>
        <v>3717.64</v>
      </c>
      <c r="I86" s="44">
        <f>SUM(I83:I85)</f>
        <v>7014.42</v>
      </c>
      <c r="J86" s="16">
        <f t="shared" ref="J86:S86" si="71">SUM(J83,J84,J85)</f>
        <v>3717.6425999999997</v>
      </c>
      <c r="K86" s="16">
        <f t="shared" si="71"/>
        <v>7014.42</v>
      </c>
      <c r="L86" s="16">
        <f t="shared" si="71"/>
        <v>10732.062600000001</v>
      </c>
      <c r="M86" s="16">
        <f t="shared" si="71"/>
        <v>2.599999999802094E-3</v>
      </c>
      <c r="N86" s="16">
        <f t="shared" si="71"/>
        <v>0</v>
      </c>
      <c r="O86" s="16">
        <f t="shared" si="71"/>
        <v>0</v>
      </c>
      <c r="P86" s="16">
        <f t="shared" si="71"/>
        <v>0</v>
      </c>
      <c r="Q86" s="16">
        <f t="shared" si="71"/>
        <v>0</v>
      </c>
      <c r="R86" s="16">
        <f t="shared" si="71"/>
        <v>0</v>
      </c>
      <c r="S86" s="16">
        <f t="shared" si="71"/>
        <v>0</v>
      </c>
      <c r="T86" s="17"/>
    </row>
    <row r="87" spans="1:20" ht="12.75" customHeight="1" x14ac:dyDescent="0.2">
      <c r="A87" s="111"/>
      <c r="B87" s="126"/>
      <c r="C87" s="129"/>
      <c r="D87" s="5" t="s">
        <v>14</v>
      </c>
      <c r="E87" s="30">
        <v>204.02</v>
      </c>
      <c r="F87" s="26">
        <v>4.7699999999999996</v>
      </c>
      <c r="G87" s="26">
        <v>9</v>
      </c>
      <c r="H87" s="3">
        <v>973.18</v>
      </c>
      <c r="I87" s="3">
        <v>1836.18</v>
      </c>
      <c r="J87" s="2">
        <f>(E87*F87)</f>
        <v>973.17539999999997</v>
      </c>
      <c r="K87" s="2">
        <f>(E87*G87)</f>
        <v>1836.18</v>
      </c>
      <c r="L87" s="20">
        <f>SUM(J87,K87)</f>
        <v>2809.3553999999999</v>
      </c>
      <c r="M87" s="1">
        <f>SUM(J87-H87)</f>
        <v>-4.5999999999821739E-3</v>
      </c>
      <c r="N87" s="1">
        <f>SUM(K87-I87)</f>
        <v>0</v>
      </c>
      <c r="O87" s="2"/>
      <c r="P87" s="2"/>
      <c r="Q87" s="1"/>
      <c r="R87" s="1"/>
      <c r="S87" s="1"/>
      <c r="T87" s="19"/>
    </row>
    <row r="88" spans="1:20" ht="12.75" customHeight="1" x14ac:dyDescent="0.2">
      <c r="A88" s="111"/>
      <c r="B88" s="126"/>
      <c r="C88" s="129"/>
      <c r="D88" s="5" t="s">
        <v>15</v>
      </c>
      <c r="E88" s="30">
        <v>245.04</v>
      </c>
      <c r="F88" s="26">
        <v>4.7699999999999996</v>
      </c>
      <c r="G88" s="26">
        <v>9</v>
      </c>
      <c r="H88" s="3">
        <v>1168.8399999999999</v>
      </c>
      <c r="I88" s="3">
        <v>2205.36</v>
      </c>
      <c r="J88" s="2">
        <f>(E88*F88)</f>
        <v>1168.8407999999999</v>
      </c>
      <c r="K88" s="2">
        <f t="shared" ref="K88:K89" si="72">(E88*G88)</f>
        <v>2205.36</v>
      </c>
      <c r="L88" s="20">
        <f>SUM(J88,K88)</f>
        <v>3374.2008000000001</v>
      </c>
      <c r="M88" s="1">
        <f t="shared" ref="M88:M89" si="73">SUM(J88-H88)</f>
        <v>8.0000000002655725E-4</v>
      </c>
      <c r="N88" s="1">
        <f t="shared" ref="N88:N89" si="74">SUM(K88-I88)</f>
        <v>0</v>
      </c>
      <c r="O88" s="2"/>
      <c r="P88" s="2"/>
      <c r="Q88" s="1"/>
      <c r="R88" s="1"/>
      <c r="S88" s="1"/>
      <c r="T88" s="19"/>
    </row>
    <row r="89" spans="1:20" ht="12.75" customHeight="1" x14ac:dyDescent="0.2">
      <c r="A89" s="111"/>
      <c r="B89" s="126"/>
      <c r="C89" s="129"/>
      <c r="D89" s="5" t="s">
        <v>16</v>
      </c>
      <c r="E89" s="31">
        <v>202.96</v>
      </c>
      <c r="F89" s="26">
        <v>4.7699999999999996</v>
      </c>
      <c r="G89" s="26">
        <v>9</v>
      </c>
      <c r="H89" s="3">
        <v>968.12</v>
      </c>
      <c r="I89" s="3">
        <v>1826.64</v>
      </c>
      <c r="J89" s="2">
        <f>(E89*F89)</f>
        <v>968.11919999999998</v>
      </c>
      <c r="K89" s="2">
        <f t="shared" si="72"/>
        <v>1826.64</v>
      </c>
      <c r="L89" s="20">
        <f>SUM(J89,K89)</f>
        <v>2794.7592</v>
      </c>
      <c r="M89" s="1">
        <f t="shared" si="73"/>
        <v>-8.0000000002655725E-4</v>
      </c>
      <c r="N89" s="1">
        <f t="shared" si="74"/>
        <v>0</v>
      </c>
      <c r="O89" s="2"/>
      <c r="P89" s="2"/>
      <c r="Q89" s="1"/>
      <c r="R89" s="1"/>
      <c r="S89" s="1"/>
      <c r="T89" s="19"/>
    </row>
    <row r="90" spans="1:20" ht="12.75" customHeight="1" x14ac:dyDescent="0.2">
      <c r="A90" s="111"/>
      <c r="B90" s="126"/>
      <c r="C90" s="129"/>
      <c r="D90" s="34" t="s">
        <v>54</v>
      </c>
      <c r="E90" s="16">
        <f>SUM(E87,E88,E89)</f>
        <v>652.02</v>
      </c>
      <c r="F90" s="16"/>
      <c r="G90" s="16"/>
      <c r="H90" s="44">
        <f>SUM(H87:H89)</f>
        <v>3110.14</v>
      </c>
      <c r="I90" s="44">
        <f>SUM(I87:I89)</f>
        <v>5868.18</v>
      </c>
      <c r="J90" s="16">
        <f t="shared" ref="J90:S90" si="75">SUM(J87,J88,J89)</f>
        <v>3110.1354000000001</v>
      </c>
      <c r="K90" s="16">
        <f t="shared" si="75"/>
        <v>5868.18</v>
      </c>
      <c r="L90" s="16">
        <f t="shared" si="75"/>
        <v>8978.3153999999995</v>
      </c>
      <c r="M90" s="16">
        <f t="shared" si="75"/>
        <v>-4.5999999999821739E-3</v>
      </c>
      <c r="N90" s="16">
        <f t="shared" si="75"/>
        <v>0</v>
      </c>
      <c r="O90" s="16">
        <f t="shared" si="75"/>
        <v>0</v>
      </c>
      <c r="P90" s="16">
        <f t="shared" si="75"/>
        <v>0</v>
      </c>
      <c r="Q90" s="16">
        <f t="shared" si="75"/>
        <v>0</v>
      </c>
      <c r="R90" s="16">
        <f t="shared" si="75"/>
        <v>0</v>
      </c>
      <c r="S90" s="16">
        <f t="shared" si="75"/>
        <v>0</v>
      </c>
      <c r="T90" s="17"/>
    </row>
    <row r="91" spans="1:20" ht="12.75" customHeight="1" x14ac:dyDescent="0.2">
      <c r="A91" s="111"/>
      <c r="B91" s="126"/>
      <c r="C91" s="129"/>
      <c r="D91" s="5" t="s">
        <v>17</v>
      </c>
      <c r="E91" s="30">
        <v>258.32</v>
      </c>
      <c r="F91" s="26">
        <v>4.7699999999999996</v>
      </c>
      <c r="G91" s="26">
        <v>9</v>
      </c>
      <c r="H91" s="3">
        <v>1232.19</v>
      </c>
      <c r="I91" s="3">
        <v>2324.88</v>
      </c>
      <c r="J91" s="2">
        <f>(E91*F91)</f>
        <v>1232.1863999999998</v>
      </c>
      <c r="K91" s="2">
        <f>(E91*G91)</f>
        <v>2324.88</v>
      </c>
      <c r="L91" s="20">
        <f>SUM(J91,K91)</f>
        <v>3557.0663999999997</v>
      </c>
      <c r="M91" s="1">
        <f>SUM(J91-H91)</f>
        <v>-3.6000000002331944E-3</v>
      </c>
      <c r="N91" s="1">
        <f>SUM(K91-I91)</f>
        <v>0</v>
      </c>
      <c r="O91" s="2"/>
      <c r="P91" s="2"/>
      <c r="Q91" s="1"/>
      <c r="R91" s="1"/>
      <c r="S91" s="1"/>
      <c r="T91" s="19"/>
    </row>
    <row r="92" spans="1:20" ht="12.75" customHeight="1" x14ac:dyDescent="0.2">
      <c r="A92" s="111"/>
      <c r="B92" s="126"/>
      <c r="C92" s="129"/>
      <c r="D92" s="5" t="s">
        <v>18</v>
      </c>
      <c r="E92" s="30">
        <v>245.6</v>
      </c>
      <c r="F92" s="26">
        <v>4.7699999999999996</v>
      </c>
      <c r="G92" s="26">
        <v>9</v>
      </c>
      <c r="H92" s="3">
        <v>1171.51</v>
      </c>
      <c r="I92" s="3">
        <v>2210.4</v>
      </c>
      <c r="J92" s="2">
        <f>(E92*F92)</f>
        <v>1171.5119999999999</v>
      </c>
      <c r="K92" s="2">
        <f t="shared" ref="K92:K93" si="76">(E92*G92)</f>
        <v>2210.4</v>
      </c>
      <c r="L92" s="20">
        <f>SUM(J92,K92)</f>
        <v>3381.9120000000003</v>
      </c>
      <c r="M92" s="1">
        <f t="shared" ref="M92:M93" si="77">SUM(J92-H92)</f>
        <v>1.9999999999527063E-3</v>
      </c>
      <c r="N92" s="1">
        <f t="shared" ref="N92:N93" si="78">SUM(K92-I92)</f>
        <v>0</v>
      </c>
      <c r="O92" s="2"/>
      <c r="P92" s="2"/>
      <c r="Q92" s="1"/>
      <c r="R92" s="1"/>
      <c r="S92" s="1"/>
      <c r="T92" s="19"/>
    </row>
    <row r="93" spans="1:20" ht="13.5" customHeight="1" x14ac:dyDescent="0.2">
      <c r="A93" s="112"/>
      <c r="B93" s="127"/>
      <c r="C93" s="130"/>
      <c r="D93" s="5" t="s">
        <v>19</v>
      </c>
      <c r="E93" s="31">
        <v>233.6</v>
      </c>
      <c r="F93" s="26">
        <v>4.7699999999999996</v>
      </c>
      <c r="G93" s="26">
        <v>9</v>
      </c>
      <c r="H93" s="3">
        <v>1114.27</v>
      </c>
      <c r="I93" s="3">
        <v>2102.4</v>
      </c>
      <c r="J93" s="2">
        <f>(E93*F93)</f>
        <v>1114.2719999999999</v>
      </c>
      <c r="K93" s="2">
        <f t="shared" si="76"/>
        <v>2102.4</v>
      </c>
      <c r="L93" s="20">
        <f>SUM(J93,K93)</f>
        <v>3216.672</v>
      </c>
      <c r="M93" s="1">
        <f t="shared" si="77"/>
        <v>1.9999999999527063E-3</v>
      </c>
      <c r="N93" s="1">
        <f t="shared" si="78"/>
        <v>0</v>
      </c>
      <c r="O93" s="2"/>
      <c r="P93" s="2"/>
      <c r="Q93" s="1"/>
      <c r="R93" s="1"/>
      <c r="S93" s="1"/>
      <c r="T93" s="19"/>
    </row>
    <row r="94" spans="1:20" ht="24.75" x14ac:dyDescent="0.25">
      <c r="A94" s="8"/>
      <c r="B94" s="8"/>
      <c r="C94" s="8"/>
      <c r="D94" s="34" t="s">
        <v>55</v>
      </c>
      <c r="E94" s="16">
        <f>SUM(E91,E92,E93)</f>
        <v>737.52</v>
      </c>
      <c r="F94" s="16"/>
      <c r="G94" s="16"/>
      <c r="H94" s="44">
        <f>SUM(H91:H93)</f>
        <v>3517.97</v>
      </c>
      <c r="I94" s="44">
        <f>SUM(I91:I93)</f>
        <v>6637.68</v>
      </c>
      <c r="J94" s="16">
        <f t="shared" ref="J94:S94" si="79">SUM(J91,J92,J93)</f>
        <v>3517.9703999999997</v>
      </c>
      <c r="K94" s="16">
        <f t="shared" si="79"/>
        <v>6637.68</v>
      </c>
      <c r="L94" s="16">
        <f t="shared" si="79"/>
        <v>10155.6504</v>
      </c>
      <c r="M94" s="16">
        <f t="shared" si="79"/>
        <v>3.9999999967221811E-4</v>
      </c>
      <c r="N94" s="16">
        <f t="shared" si="79"/>
        <v>0</v>
      </c>
      <c r="O94" s="16">
        <f t="shared" si="79"/>
        <v>0</v>
      </c>
      <c r="P94" s="16">
        <f t="shared" si="79"/>
        <v>0</v>
      </c>
      <c r="Q94" s="16">
        <f t="shared" si="79"/>
        <v>0</v>
      </c>
      <c r="R94" s="16">
        <f t="shared" si="79"/>
        <v>0</v>
      </c>
      <c r="S94" s="16">
        <f t="shared" si="79"/>
        <v>0</v>
      </c>
      <c r="T94" s="17"/>
    </row>
    <row r="95" spans="1:20" s="43" customFormat="1" ht="24" x14ac:dyDescent="0.2">
      <c r="A95" s="73"/>
      <c r="B95" s="73"/>
      <c r="C95" s="74"/>
      <c r="D95" s="72" t="s">
        <v>58</v>
      </c>
      <c r="E95" s="75">
        <f>SUM(E82+E86+E90+E94)</f>
        <v>2742.2</v>
      </c>
      <c r="F95" s="75"/>
      <c r="G95" s="75"/>
      <c r="H95" s="76">
        <f>SUM(H94,H90,H86,H82)</f>
        <v>13080.29</v>
      </c>
      <c r="I95" s="76">
        <f>SUM(I94,I90,I86,I82)</f>
        <v>24679.8</v>
      </c>
      <c r="J95" s="75">
        <f t="shared" ref="J95:S95" si="80">SUM(J82+J86+J90+J94)</f>
        <v>13080.294</v>
      </c>
      <c r="K95" s="75">
        <f t="shared" si="80"/>
        <v>24679.800000000003</v>
      </c>
      <c r="L95" s="75">
        <f t="shared" si="80"/>
        <v>37760.093999999997</v>
      </c>
      <c r="M95" s="75">
        <f t="shared" si="80"/>
        <v>3.9999999992232915E-3</v>
      </c>
      <c r="N95" s="75">
        <f t="shared" si="80"/>
        <v>4.5474735088646412E-13</v>
      </c>
      <c r="O95" s="75">
        <f t="shared" si="80"/>
        <v>0</v>
      </c>
      <c r="P95" s="75">
        <f t="shared" si="80"/>
        <v>0</v>
      </c>
      <c r="Q95" s="75">
        <f t="shared" si="80"/>
        <v>0</v>
      </c>
      <c r="R95" s="75">
        <f t="shared" si="80"/>
        <v>0</v>
      </c>
      <c r="S95" s="75">
        <f t="shared" si="80"/>
        <v>0</v>
      </c>
      <c r="T95" s="77"/>
    </row>
    <row r="96" spans="1:20" s="43" customFormat="1" ht="36" x14ac:dyDescent="0.2">
      <c r="A96" s="38"/>
      <c r="B96" s="38"/>
      <c r="C96" s="39"/>
      <c r="D96" s="40" t="s">
        <v>59</v>
      </c>
      <c r="E96" s="41">
        <f>E95+'2011'!E91</f>
        <v>5563.34</v>
      </c>
      <c r="F96" s="41"/>
      <c r="G96" s="41"/>
      <c r="H96" s="41">
        <f>H95+'2011'!H91</f>
        <v>26537.14</v>
      </c>
      <c r="I96" s="41">
        <f>I95+'2011'!I91</f>
        <v>33143.22</v>
      </c>
      <c r="J96" s="41">
        <f>J95+'2011'!J91</f>
        <v>26537.131799999996</v>
      </c>
      <c r="K96" s="41">
        <f>K95+'2011'!K91</f>
        <v>33143.22</v>
      </c>
      <c r="L96" s="41">
        <f>L95+'2011'!L91</f>
        <v>59680.351799999997</v>
      </c>
      <c r="M96" s="41">
        <f>M95+'2011'!M91</f>
        <v>-8.2000000015796104E-3</v>
      </c>
      <c r="N96" s="41">
        <f>N95+'2011'!N91</f>
        <v>5.6843418860808015E-13</v>
      </c>
      <c r="O96" s="41">
        <f>O95+'2011'!O91</f>
        <v>0</v>
      </c>
      <c r="P96" s="41">
        <f>P95+'2011'!P91</f>
        <v>0</v>
      </c>
      <c r="Q96" s="41">
        <f>Q95+'2011'!Q91</f>
        <v>0</v>
      </c>
      <c r="R96" s="41">
        <f>R95+'2011'!R91</f>
        <v>0</v>
      </c>
      <c r="S96" s="41">
        <f>S95+'2011'!S91</f>
        <v>0</v>
      </c>
      <c r="T96" s="42"/>
    </row>
    <row r="97" spans="1:20" ht="12.75" customHeight="1" x14ac:dyDescent="0.2">
      <c r="A97" s="110">
        <v>6</v>
      </c>
      <c r="B97" s="125" t="s">
        <v>32</v>
      </c>
      <c r="C97" s="128" t="s">
        <v>26</v>
      </c>
      <c r="D97" s="5" t="s">
        <v>8</v>
      </c>
      <c r="E97" s="30">
        <v>214.68</v>
      </c>
      <c r="F97" s="26">
        <v>4.7699999999999996</v>
      </c>
      <c r="G97" s="26">
        <v>9</v>
      </c>
      <c r="H97" s="3">
        <v>1024.02</v>
      </c>
      <c r="I97" s="3">
        <v>1932.12</v>
      </c>
      <c r="J97" s="2">
        <f>(E97*F97)</f>
        <v>1024.0236</v>
      </c>
      <c r="K97" s="2">
        <f>(E97*G97)</f>
        <v>1932.1200000000001</v>
      </c>
      <c r="L97" s="20">
        <f>SUM(J97,K97)</f>
        <v>2956.1436000000003</v>
      </c>
      <c r="M97" s="1">
        <f>SUM(J97-H97)</f>
        <v>3.6000000000058208E-3</v>
      </c>
      <c r="N97" s="1">
        <f>SUM(K97-I97)</f>
        <v>2.2737367544323206E-13</v>
      </c>
      <c r="O97" s="2"/>
      <c r="P97" s="2"/>
      <c r="Q97" s="1"/>
      <c r="R97" s="1"/>
      <c r="S97" s="1"/>
      <c r="T97" s="19"/>
    </row>
    <row r="98" spans="1:20" ht="12.75" customHeight="1" x14ac:dyDescent="0.2">
      <c r="A98" s="111"/>
      <c r="B98" s="126"/>
      <c r="C98" s="129"/>
      <c r="D98" s="5" t="s">
        <v>9</v>
      </c>
      <c r="E98" s="30">
        <v>182.36</v>
      </c>
      <c r="F98" s="26">
        <v>4.7699999999999996</v>
      </c>
      <c r="G98" s="26">
        <v>9</v>
      </c>
      <c r="H98" s="3">
        <v>869.86</v>
      </c>
      <c r="I98" s="3">
        <v>1641.24</v>
      </c>
      <c r="J98" s="2">
        <f>(E98*F98)</f>
        <v>869.85720000000003</v>
      </c>
      <c r="K98" s="2">
        <f t="shared" ref="K98:K99" si="81">(E98*G98)</f>
        <v>1641.2400000000002</v>
      </c>
      <c r="L98" s="20">
        <f>SUM(J98,K98)</f>
        <v>2511.0972000000002</v>
      </c>
      <c r="M98" s="1">
        <f t="shared" ref="M98:M99" si="82">SUM(J98-H98)</f>
        <v>-2.7999999999792635E-3</v>
      </c>
      <c r="N98" s="1">
        <f t="shared" ref="N98:N99" si="83">SUM(K98-I98)</f>
        <v>2.2737367544323206E-13</v>
      </c>
      <c r="O98" s="2"/>
      <c r="P98" s="2"/>
      <c r="Q98" s="1"/>
      <c r="R98" s="1"/>
      <c r="S98" s="1"/>
      <c r="T98" s="19"/>
    </row>
    <row r="99" spans="1:20" ht="12.75" customHeight="1" x14ac:dyDescent="0.2">
      <c r="A99" s="111"/>
      <c r="B99" s="126"/>
      <c r="C99" s="129"/>
      <c r="D99" s="5" t="s">
        <v>10</v>
      </c>
      <c r="E99" s="31">
        <v>272.48</v>
      </c>
      <c r="F99" s="26">
        <v>4.7699999999999996</v>
      </c>
      <c r="G99" s="26">
        <v>9</v>
      </c>
      <c r="H99" s="3">
        <v>1299.73</v>
      </c>
      <c r="I99" s="3">
        <v>2452.3200000000002</v>
      </c>
      <c r="J99" s="2">
        <f>(E99*F99)</f>
        <v>1299.7295999999999</v>
      </c>
      <c r="K99" s="2">
        <f t="shared" si="81"/>
        <v>2452.3200000000002</v>
      </c>
      <c r="L99" s="20">
        <f>SUM(J99,K99)</f>
        <v>3752.0496000000003</v>
      </c>
      <c r="M99" s="1">
        <f t="shared" si="82"/>
        <v>-4.0000000012696546E-4</v>
      </c>
      <c r="N99" s="1">
        <f t="shared" si="83"/>
        <v>0</v>
      </c>
      <c r="O99" s="2"/>
      <c r="P99" s="2"/>
      <c r="Q99" s="1"/>
      <c r="R99" s="1"/>
      <c r="S99" s="1"/>
      <c r="T99" s="19"/>
    </row>
    <row r="100" spans="1:20" ht="12.75" customHeight="1" x14ac:dyDescent="0.2">
      <c r="A100" s="111"/>
      <c r="B100" s="126"/>
      <c r="C100" s="129"/>
      <c r="D100" s="34" t="s">
        <v>52</v>
      </c>
      <c r="E100" s="16">
        <f>SUM(E97,E98,E99)</f>
        <v>669.52</v>
      </c>
      <c r="F100" s="16"/>
      <c r="G100" s="16"/>
      <c r="H100" s="44">
        <f>SUM(H97:H99)</f>
        <v>3193.61</v>
      </c>
      <c r="I100" s="44">
        <f>SUM(I97:I99)</f>
        <v>6025.68</v>
      </c>
      <c r="J100" s="16">
        <f t="shared" ref="J100:S100" si="84">SUM(J97,J98,J99)</f>
        <v>3193.6103999999996</v>
      </c>
      <c r="K100" s="16">
        <f t="shared" si="84"/>
        <v>6025.68</v>
      </c>
      <c r="L100" s="16">
        <f t="shared" si="84"/>
        <v>9219.2904000000017</v>
      </c>
      <c r="M100" s="16">
        <f t="shared" si="84"/>
        <v>3.9999999989959178E-4</v>
      </c>
      <c r="N100" s="16">
        <f t="shared" si="84"/>
        <v>4.5474735088646412E-13</v>
      </c>
      <c r="O100" s="16">
        <f t="shared" si="84"/>
        <v>0</v>
      </c>
      <c r="P100" s="16">
        <f t="shared" si="84"/>
        <v>0</v>
      </c>
      <c r="Q100" s="16">
        <f t="shared" si="84"/>
        <v>0</v>
      </c>
      <c r="R100" s="16">
        <f t="shared" si="84"/>
        <v>0</v>
      </c>
      <c r="S100" s="16">
        <f t="shared" si="84"/>
        <v>0</v>
      </c>
      <c r="T100" s="17"/>
    </row>
    <row r="101" spans="1:20" ht="12.75" customHeight="1" x14ac:dyDescent="0.2">
      <c r="A101" s="111"/>
      <c r="B101" s="126"/>
      <c r="C101" s="129"/>
      <c r="D101" s="5" t="s">
        <v>11</v>
      </c>
      <c r="E101" s="31">
        <v>248.82</v>
      </c>
      <c r="F101" s="26">
        <v>4.7699999999999996</v>
      </c>
      <c r="G101" s="26">
        <v>9</v>
      </c>
      <c r="H101" s="3">
        <v>1186.8699999999999</v>
      </c>
      <c r="I101" s="3">
        <v>2239.38</v>
      </c>
      <c r="J101" s="2">
        <f>(E101*F101)</f>
        <v>1186.8713999999998</v>
      </c>
      <c r="K101" s="2">
        <f>(E101*G101)</f>
        <v>2239.38</v>
      </c>
      <c r="L101" s="20">
        <f>SUM(J101,K101)</f>
        <v>3426.2514000000001</v>
      </c>
      <c r="M101" s="1">
        <f>SUM(J101-H101)</f>
        <v>1.3999999998759449E-3</v>
      </c>
      <c r="N101" s="1">
        <f>SUM(K101-I101)</f>
        <v>0</v>
      </c>
      <c r="O101" s="2"/>
      <c r="P101" s="2"/>
      <c r="Q101" s="1"/>
      <c r="R101" s="1"/>
      <c r="S101" s="1"/>
      <c r="T101" s="19"/>
    </row>
    <row r="102" spans="1:20" ht="12.75" customHeight="1" x14ac:dyDescent="0.2">
      <c r="A102" s="111"/>
      <c r="B102" s="126"/>
      <c r="C102" s="129"/>
      <c r="D102" s="5" t="s">
        <v>12</v>
      </c>
      <c r="E102" s="30">
        <v>241.9</v>
      </c>
      <c r="F102" s="26">
        <v>4.7699999999999996</v>
      </c>
      <c r="G102" s="26">
        <v>9</v>
      </c>
      <c r="H102" s="3">
        <v>1153.8599999999999</v>
      </c>
      <c r="I102" s="3">
        <v>2177.1</v>
      </c>
      <c r="J102" s="2">
        <f>(E102*F102)</f>
        <v>1153.8629999999998</v>
      </c>
      <c r="K102" s="2">
        <f t="shared" ref="K102:K103" si="85">(E102*G102)</f>
        <v>2177.1</v>
      </c>
      <c r="L102" s="20">
        <f>SUM(J102,K102)</f>
        <v>3330.9629999999997</v>
      </c>
      <c r="M102" s="1">
        <f t="shared" ref="M102:M103" si="86">SUM(J102-H102)</f>
        <v>2.9999999999290594E-3</v>
      </c>
      <c r="N102" s="1">
        <f t="shared" ref="N102:N103" si="87">SUM(K102-I102)</f>
        <v>0</v>
      </c>
      <c r="O102" s="2"/>
      <c r="P102" s="2"/>
      <c r="Q102" s="1"/>
      <c r="R102" s="1"/>
      <c r="S102" s="1"/>
      <c r="T102" s="19"/>
    </row>
    <row r="103" spans="1:20" ht="12.75" customHeight="1" x14ac:dyDescent="0.2">
      <c r="A103" s="111"/>
      <c r="B103" s="126"/>
      <c r="C103" s="129"/>
      <c r="D103" s="5" t="s">
        <v>13</v>
      </c>
      <c r="E103" s="30">
        <v>226.8</v>
      </c>
      <c r="F103" s="26">
        <v>4.7699999999999996</v>
      </c>
      <c r="G103" s="26">
        <v>9</v>
      </c>
      <c r="H103" s="3">
        <v>1081.8399999999999</v>
      </c>
      <c r="I103" s="3">
        <v>2041.2</v>
      </c>
      <c r="J103" s="2">
        <f>(E103*F103)</f>
        <v>1081.836</v>
      </c>
      <c r="K103" s="2">
        <f t="shared" si="85"/>
        <v>2041.2</v>
      </c>
      <c r="L103" s="20">
        <f>SUM(J103,K103)</f>
        <v>3123.0360000000001</v>
      </c>
      <c r="M103" s="1">
        <f t="shared" si="86"/>
        <v>-3.9999999999054126E-3</v>
      </c>
      <c r="N103" s="1">
        <f t="shared" si="87"/>
        <v>0</v>
      </c>
      <c r="O103" s="2"/>
      <c r="P103" s="2"/>
      <c r="Q103" s="1"/>
      <c r="R103" s="1"/>
      <c r="S103" s="1"/>
      <c r="T103" s="19"/>
    </row>
    <row r="104" spans="1:20" ht="12.75" customHeight="1" x14ac:dyDescent="0.2">
      <c r="A104" s="111"/>
      <c r="B104" s="126"/>
      <c r="C104" s="129"/>
      <c r="D104" s="34" t="s">
        <v>53</v>
      </c>
      <c r="E104" s="16">
        <f>SUM(E101,E102,E103)</f>
        <v>717.52</v>
      </c>
      <c r="F104" s="16"/>
      <c r="G104" s="16"/>
      <c r="H104" s="44">
        <f>SUM(H101:H103)</f>
        <v>3422.5699999999997</v>
      </c>
      <c r="I104" s="44">
        <f>SUM(I101:I103)</f>
        <v>6457.6799999999994</v>
      </c>
      <c r="J104" s="16">
        <f t="shared" ref="J104:S104" si="88">SUM(J101,J102,J103)</f>
        <v>3422.5703999999996</v>
      </c>
      <c r="K104" s="16">
        <f t="shared" si="88"/>
        <v>6457.6799999999994</v>
      </c>
      <c r="L104" s="16">
        <f t="shared" si="88"/>
        <v>9880.2504000000008</v>
      </c>
      <c r="M104" s="16">
        <f t="shared" si="88"/>
        <v>3.9999999989959178E-4</v>
      </c>
      <c r="N104" s="16">
        <f t="shared" si="88"/>
        <v>0</v>
      </c>
      <c r="O104" s="16">
        <f t="shared" si="88"/>
        <v>0</v>
      </c>
      <c r="P104" s="16">
        <f t="shared" si="88"/>
        <v>0</v>
      </c>
      <c r="Q104" s="16">
        <f t="shared" si="88"/>
        <v>0</v>
      </c>
      <c r="R104" s="16">
        <f t="shared" si="88"/>
        <v>0</v>
      </c>
      <c r="S104" s="16">
        <f t="shared" si="88"/>
        <v>0</v>
      </c>
      <c r="T104" s="17"/>
    </row>
    <row r="105" spans="1:20" ht="12.75" customHeight="1" x14ac:dyDescent="0.2">
      <c r="A105" s="111"/>
      <c r="B105" s="126"/>
      <c r="C105" s="129"/>
      <c r="D105" s="5" t="s">
        <v>14</v>
      </c>
      <c r="E105" s="30">
        <v>228.28</v>
      </c>
      <c r="F105" s="26">
        <v>4.7699999999999996</v>
      </c>
      <c r="G105" s="26">
        <v>9</v>
      </c>
      <c r="H105" s="3">
        <v>1088.9000000000001</v>
      </c>
      <c r="I105" s="3">
        <v>2054.52</v>
      </c>
      <c r="J105" s="2">
        <f>(E105*F105)</f>
        <v>1088.8955999999998</v>
      </c>
      <c r="K105" s="2">
        <f>(E105*G105)</f>
        <v>2054.52</v>
      </c>
      <c r="L105" s="20">
        <f>SUM(J105,K105)</f>
        <v>3143.4155999999998</v>
      </c>
      <c r="M105" s="1">
        <f>SUM(J105-H105)</f>
        <v>-4.4000000002597517E-3</v>
      </c>
      <c r="N105" s="1">
        <f>SUM(K105-I105)</f>
        <v>0</v>
      </c>
      <c r="O105" s="2"/>
      <c r="P105" s="2"/>
      <c r="Q105" s="1"/>
      <c r="R105" s="1"/>
      <c r="S105" s="1"/>
      <c r="T105" s="19"/>
    </row>
    <row r="106" spans="1:20" ht="12.75" customHeight="1" x14ac:dyDescent="0.2">
      <c r="A106" s="111"/>
      <c r="B106" s="126"/>
      <c r="C106" s="129"/>
      <c r="D106" s="5" t="s">
        <v>15</v>
      </c>
      <c r="E106" s="30">
        <v>303.88</v>
      </c>
      <c r="F106" s="26">
        <v>4.7699999999999996</v>
      </c>
      <c r="G106" s="26">
        <v>9</v>
      </c>
      <c r="H106" s="3">
        <v>1449.51</v>
      </c>
      <c r="I106" s="3">
        <v>2734.92</v>
      </c>
      <c r="J106" s="2">
        <f>(E106*F106)</f>
        <v>1449.5075999999999</v>
      </c>
      <c r="K106" s="2">
        <f t="shared" ref="K106:K107" si="89">(E106*G106)</f>
        <v>2734.92</v>
      </c>
      <c r="L106" s="20">
        <f>SUM(J106,K106)</f>
        <v>4184.4276</v>
      </c>
      <c r="M106" s="1">
        <f t="shared" ref="M106:M107" si="90">SUM(J106-H106)</f>
        <v>-2.4000000000796717E-3</v>
      </c>
      <c r="N106" s="1">
        <f t="shared" ref="N106:N107" si="91">SUM(K106-I106)</f>
        <v>0</v>
      </c>
      <c r="O106" s="2"/>
      <c r="P106" s="2"/>
      <c r="Q106" s="1"/>
      <c r="R106" s="1"/>
      <c r="S106" s="1"/>
      <c r="T106" s="19"/>
    </row>
    <row r="107" spans="1:20" ht="12.75" customHeight="1" x14ac:dyDescent="0.2">
      <c r="A107" s="111"/>
      <c r="B107" s="126"/>
      <c r="C107" s="129"/>
      <c r="D107" s="5" t="s">
        <v>16</v>
      </c>
      <c r="E107" s="31">
        <v>263.04000000000002</v>
      </c>
      <c r="F107" s="26">
        <v>4.7699999999999996</v>
      </c>
      <c r="G107" s="26">
        <v>9</v>
      </c>
      <c r="H107" s="3">
        <v>1254.7</v>
      </c>
      <c r="I107" s="3">
        <v>2367.36</v>
      </c>
      <c r="J107" s="2">
        <f>(E107*F107)</f>
        <v>1254.7008000000001</v>
      </c>
      <c r="K107" s="2">
        <f t="shared" si="89"/>
        <v>2367.36</v>
      </c>
      <c r="L107" s="20">
        <f>SUM(J107,K107)</f>
        <v>3622.0608000000002</v>
      </c>
      <c r="M107" s="1">
        <f t="shared" si="90"/>
        <v>8.0000000002655725E-4</v>
      </c>
      <c r="N107" s="1">
        <f t="shared" si="91"/>
        <v>0</v>
      </c>
      <c r="O107" s="2"/>
      <c r="P107" s="2"/>
      <c r="Q107" s="1"/>
      <c r="R107" s="1"/>
      <c r="S107" s="1"/>
      <c r="T107" s="19"/>
    </row>
    <row r="108" spans="1:20" ht="12.75" customHeight="1" x14ac:dyDescent="0.2">
      <c r="A108" s="111"/>
      <c r="B108" s="126"/>
      <c r="C108" s="129"/>
      <c r="D108" s="34" t="s">
        <v>54</v>
      </c>
      <c r="E108" s="16">
        <f>SUM(E105,E106,E107)</f>
        <v>795.2</v>
      </c>
      <c r="F108" s="16"/>
      <c r="G108" s="16"/>
      <c r="H108" s="44">
        <f>SUM(H105:H107)</f>
        <v>3793.1099999999997</v>
      </c>
      <c r="I108" s="44">
        <f>SUM(I105:I107)</f>
        <v>7156.8000000000011</v>
      </c>
      <c r="J108" s="16">
        <f t="shared" ref="J108:S108" si="92">SUM(J105,J106,J107)</f>
        <v>3793.1039999999998</v>
      </c>
      <c r="K108" s="16">
        <f t="shared" si="92"/>
        <v>7156.8000000000011</v>
      </c>
      <c r="L108" s="16">
        <f t="shared" si="92"/>
        <v>10949.903999999999</v>
      </c>
      <c r="M108" s="16">
        <f t="shared" si="92"/>
        <v>-6.0000000003128662E-3</v>
      </c>
      <c r="N108" s="16">
        <f t="shared" si="92"/>
        <v>0</v>
      </c>
      <c r="O108" s="16">
        <f t="shared" si="92"/>
        <v>0</v>
      </c>
      <c r="P108" s="16">
        <f t="shared" si="92"/>
        <v>0</v>
      </c>
      <c r="Q108" s="16">
        <f t="shared" si="92"/>
        <v>0</v>
      </c>
      <c r="R108" s="16">
        <f t="shared" si="92"/>
        <v>0</v>
      </c>
      <c r="S108" s="16">
        <f t="shared" si="92"/>
        <v>0</v>
      </c>
      <c r="T108" s="17"/>
    </row>
    <row r="109" spans="1:20" ht="12.75" customHeight="1" x14ac:dyDescent="0.2">
      <c r="A109" s="111"/>
      <c r="B109" s="126"/>
      <c r="C109" s="129"/>
      <c r="D109" s="5" t="s">
        <v>17</v>
      </c>
      <c r="E109" s="30">
        <v>338.32</v>
      </c>
      <c r="F109" s="26">
        <v>4.7699999999999996</v>
      </c>
      <c r="G109" s="26">
        <v>9</v>
      </c>
      <c r="H109" s="3">
        <v>1613.79</v>
      </c>
      <c r="I109" s="3">
        <v>3044.88</v>
      </c>
      <c r="J109" s="2">
        <f>(E109*F109)</f>
        <v>1613.7863999999997</v>
      </c>
      <c r="K109" s="2">
        <f>(E109*G109)</f>
        <v>3044.88</v>
      </c>
      <c r="L109" s="20">
        <f>SUM(J109,K109)</f>
        <v>4658.6664000000001</v>
      </c>
      <c r="M109" s="1">
        <f>SUM(J109-H109)</f>
        <v>-3.6000000002331944E-3</v>
      </c>
      <c r="N109" s="1">
        <f>SUM(K109-I109)</f>
        <v>0</v>
      </c>
      <c r="O109" s="2"/>
      <c r="P109" s="2"/>
      <c r="Q109" s="1"/>
      <c r="R109" s="1"/>
      <c r="S109" s="1"/>
      <c r="T109" s="19"/>
    </row>
    <row r="110" spans="1:20" ht="12.75" customHeight="1" x14ac:dyDescent="0.2">
      <c r="A110" s="111"/>
      <c r="B110" s="126"/>
      <c r="C110" s="129"/>
      <c r="D110" s="5" t="s">
        <v>18</v>
      </c>
      <c r="E110" s="30">
        <v>338.6</v>
      </c>
      <c r="F110" s="26">
        <v>4.7699999999999996</v>
      </c>
      <c r="G110" s="26">
        <v>9</v>
      </c>
      <c r="H110" s="3">
        <v>1615.12</v>
      </c>
      <c r="I110" s="3">
        <v>3047.4</v>
      </c>
      <c r="J110" s="2">
        <f>(E110*F110)</f>
        <v>1615.1220000000001</v>
      </c>
      <c r="K110" s="2">
        <f t="shared" ref="K110:K111" si="93">(E110*G110)</f>
        <v>3047.4</v>
      </c>
      <c r="L110" s="20">
        <f>SUM(J110,K110)</f>
        <v>4662.5219999999999</v>
      </c>
      <c r="M110" s="1">
        <f t="shared" ref="M110:M111" si="94">SUM(J110-H110)</f>
        <v>2.00000000018008E-3</v>
      </c>
      <c r="N110" s="1">
        <f t="shared" ref="N110:N111" si="95">SUM(K110-I110)</f>
        <v>0</v>
      </c>
      <c r="O110" s="2"/>
      <c r="P110" s="2"/>
      <c r="Q110" s="1"/>
      <c r="R110" s="1"/>
      <c r="S110" s="1"/>
      <c r="T110" s="19"/>
    </row>
    <row r="111" spans="1:20" ht="13.5" customHeight="1" x14ac:dyDescent="0.2">
      <c r="A111" s="112"/>
      <c r="B111" s="127"/>
      <c r="C111" s="130"/>
      <c r="D111" s="5" t="s">
        <v>19</v>
      </c>
      <c r="E111" s="31">
        <v>220.74</v>
      </c>
      <c r="F111" s="26">
        <v>4.7699999999999996</v>
      </c>
      <c r="G111" s="26">
        <v>9</v>
      </c>
      <c r="H111" s="3">
        <v>1052.93</v>
      </c>
      <c r="I111" s="3">
        <v>1986.66</v>
      </c>
      <c r="J111" s="2">
        <f>(E111*F111)</f>
        <v>1052.9297999999999</v>
      </c>
      <c r="K111" s="2">
        <f t="shared" si="93"/>
        <v>1986.66</v>
      </c>
      <c r="L111" s="20">
        <f>SUM(J111,K111)</f>
        <v>3039.5897999999997</v>
      </c>
      <c r="M111" s="1">
        <f t="shared" si="94"/>
        <v>-2.0000000017716957E-4</v>
      </c>
      <c r="N111" s="1">
        <f t="shared" si="95"/>
        <v>0</v>
      </c>
      <c r="O111" s="2"/>
      <c r="P111" s="2"/>
      <c r="Q111" s="1"/>
      <c r="R111" s="1"/>
      <c r="S111" s="1"/>
      <c r="T111" s="19"/>
    </row>
    <row r="112" spans="1:20" ht="24.75" x14ac:dyDescent="0.25">
      <c r="A112" s="8"/>
      <c r="B112" s="8"/>
      <c r="C112" s="8"/>
      <c r="D112" s="34" t="s">
        <v>55</v>
      </c>
      <c r="E112" s="16">
        <f>SUM(E109,E110,E111)</f>
        <v>897.66000000000008</v>
      </c>
      <c r="F112" s="16"/>
      <c r="G112" s="16"/>
      <c r="H112" s="44">
        <f>SUM(H109:H111)</f>
        <v>4281.84</v>
      </c>
      <c r="I112" s="44">
        <f>SUM(I109:I111)</f>
        <v>8078.9400000000005</v>
      </c>
      <c r="J112" s="16">
        <f t="shared" ref="J112:S112" si="96">SUM(J109,J110,J111)</f>
        <v>4281.8382000000001</v>
      </c>
      <c r="K112" s="16">
        <f t="shared" si="96"/>
        <v>8078.9400000000005</v>
      </c>
      <c r="L112" s="16">
        <f t="shared" si="96"/>
        <v>12360.778199999999</v>
      </c>
      <c r="M112" s="16">
        <f t="shared" si="96"/>
        <v>-1.8000000002302841E-3</v>
      </c>
      <c r="N112" s="16">
        <f t="shared" si="96"/>
        <v>0</v>
      </c>
      <c r="O112" s="16">
        <f t="shared" si="96"/>
        <v>0</v>
      </c>
      <c r="P112" s="16">
        <f t="shared" si="96"/>
        <v>0</v>
      </c>
      <c r="Q112" s="16">
        <f t="shared" si="96"/>
        <v>0</v>
      </c>
      <c r="R112" s="16">
        <f t="shared" si="96"/>
        <v>0</v>
      </c>
      <c r="S112" s="16">
        <f t="shared" si="96"/>
        <v>0</v>
      </c>
      <c r="T112" s="17"/>
    </row>
    <row r="113" spans="1:20" s="43" customFormat="1" ht="24" x14ac:dyDescent="0.2">
      <c r="A113" s="73"/>
      <c r="B113" s="73"/>
      <c r="C113" s="74"/>
      <c r="D113" s="72" t="s">
        <v>58</v>
      </c>
      <c r="E113" s="75">
        <f>SUM(E100+E104+E108+E112)</f>
        <v>3079.8999999999996</v>
      </c>
      <c r="F113" s="75"/>
      <c r="G113" s="75"/>
      <c r="H113" s="76">
        <f>SUM(H112,H108,H104,H100)</f>
        <v>14691.130000000001</v>
      </c>
      <c r="I113" s="76">
        <f>SUM(I112,I108,I104,I100)</f>
        <v>27719.100000000002</v>
      </c>
      <c r="J113" s="75">
        <f t="shared" ref="J113:S113" si="97">SUM(J100+J104+J108+J112)</f>
        <v>14691.123</v>
      </c>
      <c r="K113" s="75">
        <f t="shared" si="97"/>
        <v>27719.100000000006</v>
      </c>
      <c r="L113" s="75">
        <f t="shared" si="97"/>
        <v>42410.222999999998</v>
      </c>
      <c r="M113" s="75">
        <f t="shared" si="97"/>
        <v>-7.0000000007439667E-3</v>
      </c>
      <c r="N113" s="75">
        <f t="shared" si="97"/>
        <v>4.5474735088646412E-13</v>
      </c>
      <c r="O113" s="75">
        <f t="shared" si="97"/>
        <v>0</v>
      </c>
      <c r="P113" s="75">
        <f t="shared" si="97"/>
        <v>0</v>
      </c>
      <c r="Q113" s="75">
        <f t="shared" si="97"/>
        <v>0</v>
      </c>
      <c r="R113" s="75">
        <f t="shared" si="97"/>
        <v>0</v>
      </c>
      <c r="S113" s="75">
        <f t="shared" si="97"/>
        <v>0</v>
      </c>
      <c r="T113" s="77"/>
    </row>
    <row r="114" spans="1:20" s="43" customFormat="1" ht="36" x14ac:dyDescent="0.2">
      <c r="A114" s="38"/>
      <c r="B114" s="38"/>
      <c r="C114" s="39"/>
      <c r="D114" s="40" t="s">
        <v>59</v>
      </c>
      <c r="E114" s="41">
        <f>E113+'2011'!E108</f>
        <v>5654.1799999999994</v>
      </c>
      <c r="F114" s="41"/>
      <c r="G114" s="41"/>
      <c r="H114" s="41">
        <f>H113+'2011'!H108</f>
        <v>26970.46</v>
      </c>
      <c r="I114" s="41">
        <f>I113+'2011'!I108</f>
        <v>35441.94</v>
      </c>
      <c r="J114" s="41">
        <f>J113+'2011'!J108</f>
        <v>26970.438599999998</v>
      </c>
      <c r="K114" s="41">
        <f>K113+'2011'!K108</f>
        <v>35441.94</v>
      </c>
      <c r="L114" s="41">
        <f>L113+'2011'!L108</f>
        <v>62412.378599999996</v>
      </c>
      <c r="M114" s="41">
        <f>M113+'2011'!M108</f>
        <v>-2.1400000001904118E-2</v>
      </c>
      <c r="N114" s="41">
        <f>N113+'2011'!N108</f>
        <v>3.4106051316484809E-13</v>
      </c>
      <c r="O114" s="41">
        <f>O113+'2011'!O108</f>
        <v>0</v>
      </c>
      <c r="P114" s="41">
        <f>P113+'2011'!P108</f>
        <v>0</v>
      </c>
      <c r="Q114" s="41">
        <f>Q113+'2011'!Q108</f>
        <v>0</v>
      </c>
      <c r="R114" s="41">
        <f>R113+'2011'!R108</f>
        <v>0</v>
      </c>
      <c r="S114" s="41">
        <f>S113+'2011'!S108</f>
        <v>0</v>
      </c>
      <c r="T114" s="42"/>
    </row>
    <row r="115" spans="1:20" ht="12.75" customHeight="1" x14ac:dyDescent="0.2">
      <c r="A115" s="110">
        <v>7</v>
      </c>
      <c r="B115" s="125" t="s">
        <v>32</v>
      </c>
      <c r="C115" s="128" t="s">
        <v>27</v>
      </c>
      <c r="D115" s="5" t="s">
        <v>8</v>
      </c>
      <c r="E115" s="30">
        <v>838.48</v>
      </c>
      <c r="F115" s="26">
        <v>4.7699999999999996</v>
      </c>
      <c r="G115" s="26">
        <v>9</v>
      </c>
      <c r="H115" s="3"/>
      <c r="I115" s="3"/>
      <c r="J115" s="2">
        <f>(E115*F115)</f>
        <v>3999.5495999999998</v>
      </c>
      <c r="K115" s="2">
        <f>(E115*G115)</f>
        <v>7546.32</v>
      </c>
      <c r="L115" s="20">
        <f>SUM(J115,K115)</f>
        <v>11545.8696</v>
      </c>
      <c r="M115" s="1">
        <f>SUM(J115-H115)</f>
        <v>3999.5495999999998</v>
      </c>
      <c r="N115" s="1">
        <f>SUM(K115-I115)</f>
        <v>7546.32</v>
      </c>
      <c r="O115" s="2"/>
      <c r="P115" s="2"/>
      <c r="Q115" s="1"/>
      <c r="R115" s="1"/>
      <c r="S115" s="1"/>
      <c r="T115" s="19"/>
    </row>
    <row r="116" spans="1:20" ht="12.75" customHeight="1" x14ac:dyDescent="0.2">
      <c r="A116" s="111"/>
      <c r="B116" s="126"/>
      <c r="C116" s="129"/>
      <c r="D116" s="5" t="s">
        <v>9</v>
      </c>
      <c r="E116" s="31">
        <v>739.3</v>
      </c>
      <c r="F116" s="26">
        <v>4.7699999999999996</v>
      </c>
      <c r="G116" s="26">
        <v>9</v>
      </c>
      <c r="H116" s="3"/>
      <c r="I116" s="3"/>
      <c r="J116" s="2">
        <f>(E116*F116)</f>
        <v>3526.4609999999993</v>
      </c>
      <c r="K116" s="2">
        <f t="shared" ref="K116:K117" si="98">(E116*G116)</f>
        <v>6653.7</v>
      </c>
      <c r="L116" s="20">
        <f>SUM(J116,K116)</f>
        <v>10180.161</v>
      </c>
      <c r="M116" s="1">
        <f t="shared" ref="M116:M117" si="99">SUM(J116-H116)</f>
        <v>3526.4609999999993</v>
      </c>
      <c r="N116" s="1">
        <f t="shared" ref="N116:N117" si="100">SUM(K116-I116)</f>
        <v>6653.7</v>
      </c>
      <c r="O116" s="2"/>
      <c r="P116" s="2"/>
      <c r="Q116" s="1"/>
      <c r="R116" s="1"/>
      <c r="S116" s="1"/>
      <c r="T116" s="19"/>
    </row>
    <row r="117" spans="1:20" ht="12.75" customHeight="1" x14ac:dyDescent="0.2">
      <c r="A117" s="111"/>
      <c r="B117" s="126"/>
      <c r="C117" s="129"/>
      <c r="D117" s="5" t="s">
        <v>10</v>
      </c>
      <c r="E117" s="31">
        <v>1296.52</v>
      </c>
      <c r="F117" s="26">
        <v>4.7699999999999996</v>
      </c>
      <c r="G117" s="26">
        <v>9</v>
      </c>
      <c r="H117" s="3"/>
      <c r="I117" s="3"/>
      <c r="J117" s="2">
        <f>(E117*F117)</f>
        <v>6184.4003999999995</v>
      </c>
      <c r="K117" s="2">
        <f t="shared" si="98"/>
        <v>11668.68</v>
      </c>
      <c r="L117" s="20">
        <f>SUM(J117,K117)</f>
        <v>17853.080399999999</v>
      </c>
      <c r="M117" s="1">
        <f t="shared" si="99"/>
        <v>6184.4003999999995</v>
      </c>
      <c r="N117" s="1">
        <f t="shared" si="100"/>
        <v>11668.68</v>
      </c>
      <c r="O117" s="2"/>
      <c r="P117" s="2"/>
      <c r="Q117" s="1"/>
      <c r="R117" s="1"/>
      <c r="S117" s="1"/>
      <c r="T117" s="19"/>
    </row>
    <row r="118" spans="1:20" ht="12.75" customHeight="1" x14ac:dyDescent="0.2">
      <c r="A118" s="111"/>
      <c r="B118" s="126"/>
      <c r="C118" s="129"/>
      <c r="D118" s="34" t="s">
        <v>52</v>
      </c>
      <c r="E118" s="16">
        <f>SUM(E115,E116,E117)</f>
        <v>2874.3</v>
      </c>
      <c r="F118" s="16"/>
      <c r="G118" s="16"/>
      <c r="H118" s="14"/>
      <c r="I118" s="14"/>
      <c r="J118" s="16">
        <f t="shared" ref="J118:S118" si="101">SUM(J115,J116,J117)</f>
        <v>13710.411</v>
      </c>
      <c r="K118" s="16">
        <f t="shared" si="101"/>
        <v>25868.7</v>
      </c>
      <c r="L118" s="16">
        <f t="shared" si="101"/>
        <v>39579.110999999997</v>
      </c>
      <c r="M118" s="16">
        <f t="shared" si="101"/>
        <v>13710.411</v>
      </c>
      <c r="N118" s="16">
        <f t="shared" si="101"/>
        <v>25868.7</v>
      </c>
      <c r="O118" s="16">
        <f t="shared" si="101"/>
        <v>0</v>
      </c>
      <c r="P118" s="16">
        <f t="shared" si="101"/>
        <v>0</v>
      </c>
      <c r="Q118" s="16">
        <f t="shared" si="101"/>
        <v>0</v>
      </c>
      <c r="R118" s="16">
        <f t="shared" si="101"/>
        <v>0</v>
      </c>
      <c r="S118" s="16">
        <f t="shared" si="101"/>
        <v>0</v>
      </c>
      <c r="T118" s="17"/>
    </row>
    <row r="119" spans="1:20" ht="12.75" customHeight="1" x14ac:dyDescent="0.2">
      <c r="A119" s="111"/>
      <c r="B119" s="126"/>
      <c r="C119" s="129"/>
      <c r="D119" s="5" t="s">
        <v>11</v>
      </c>
      <c r="E119" s="30">
        <v>1116.1400000000001</v>
      </c>
      <c r="F119" s="26">
        <v>4.7699999999999996</v>
      </c>
      <c r="G119" s="26">
        <v>9</v>
      </c>
      <c r="H119" s="3"/>
      <c r="I119" s="3"/>
      <c r="J119" s="2">
        <f>(E119*F119)</f>
        <v>5323.9877999999999</v>
      </c>
      <c r="K119" s="2">
        <f>(E119*G119)</f>
        <v>10045.26</v>
      </c>
      <c r="L119" s="20">
        <f>SUM(J119,K119)</f>
        <v>15369.247800000001</v>
      </c>
      <c r="M119" s="1">
        <f>SUM(J119-H119)</f>
        <v>5323.9877999999999</v>
      </c>
      <c r="N119" s="1">
        <f>SUM(K119-I119)</f>
        <v>10045.26</v>
      </c>
      <c r="O119" s="2"/>
      <c r="P119" s="2"/>
      <c r="Q119" s="1"/>
      <c r="R119" s="1"/>
      <c r="S119" s="1"/>
      <c r="T119" s="19"/>
    </row>
    <row r="120" spans="1:20" ht="12.75" customHeight="1" x14ac:dyDescent="0.2">
      <c r="A120" s="111"/>
      <c r="B120" s="126"/>
      <c r="C120" s="129"/>
      <c r="D120" s="5" t="s">
        <v>12</v>
      </c>
      <c r="E120" s="30">
        <v>1221.26</v>
      </c>
      <c r="F120" s="26">
        <v>4.7699999999999996</v>
      </c>
      <c r="G120" s="26">
        <v>9</v>
      </c>
      <c r="H120" s="3"/>
      <c r="I120" s="3"/>
      <c r="J120" s="2">
        <f>(E120*F120)</f>
        <v>5825.4101999999993</v>
      </c>
      <c r="K120" s="2">
        <f t="shared" ref="K120:K121" si="102">(E120*G120)</f>
        <v>10991.34</v>
      </c>
      <c r="L120" s="20">
        <f>SUM(J120,K120)</f>
        <v>16816.750199999999</v>
      </c>
      <c r="M120" s="1">
        <f t="shared" ref="M120:M121" si="103">SUM(J120-H120)</f>
        <v>5825.4101999999993</v>
      </c>
      <c r="N120" s="1">
        <f t="shared" ref="N120:N121" si="104">SUM(K120-I120)</f>
        <v>10991.34</v>
      </c>
      <c r="O120" s="2"/>
      <c r="P120" s="2"/>
      <c r="Q120" s="1"/>
      <c r="R120" s="1"/>
      <c r="S120" s="1"/>
      <c r="T120" s="19"/>
    </row>
    <row r="121" spans="1:20" ht="12.75" customHeight="1" x14ac:dyDescent="0.2">
      <c r="A121" s="111"/>
      <c r="B121" s="126"/>
      <c r="C121" s="129"/>
      <c r="D121" s="5" t="s">
        <v>13</v>
      </c>
      <c r="E121" s="30">
        <v>1056.56</v>
      </c>
      <c r="F121" s="26">
        <v>4.7699999999999996</v>
      </c>
      <c r="G121" s="26">
        <v>9</v>
      </c>
      <c r="H121" s="3"/>
      <c r="I121" s="3"/>
      <c r="J121" s="2">
        <f>(E121*F121)</f>
        <v>5039.7911999999997</v>
      </c>
      <c r="K121" s="2">
        <f t="shared" si="102"/>
        <v>9509.0399999999991</v>
      </c>
      <c r="L121" s="20">
        <f>SUM(J121,K121)</f>
        <v>14548.831199999999</v>
      </c>
      <c r="M121" s="1">
        <f t="shared" si="103"/>
        <v>5039.7911999999997</v>
      </c>
      <c r="N121" s="1">
        <f t="shared" si="104"/>
        <v>9509.0399999999991</v>
      </c>
      <c r="O121" s="2"/>
      <c r="P121" s="2"/>
      <c r="Q121" s="1"/>
      <c r="R121" s="1"/>
      <c r="S121" s="1"/>
      <c r="T121" s="19"/>
    </row>
    <row r="122" spans="1:20" ht="12.75" customHeight="1" x14ac:dyDescent="0.2">
      <c r="A122" s="111"/>
      <c r="B122" s="126"/>
      <c r="C122" s="129"/>
      <c r="D122" s="34" t="s">
        <v>53</v>
      </c>
      <c r="E122" s="16">
        <f>SUM(E119,E120,E121)</f>
        <v>3393.96</v>
      </c>
      <c r="F122" s="16"/>
      <c r="G122" s="16"/>
      <c r="H122" s="14"/>
      <c r="I122" s="14"/>
      <c r="J122" s="16">
        <f t="shared" ref="J122:S122" si="105">SUM(J119,J120,J121)</f>
        <v>16189.189199999999</v>
      </c>
      <c r="K122" s="16">
        <f t="shared" si="105"/>
        <v>30545.64</v>
      </c>
      <c r="L122" s="16">
        <f t="shared" si="105"/>
        <v>46734.8292</v>
      </c>
      <c r="M122" s="16">
        <f t="shared" si="105"/>
        <v>16189.189199999999</v>
      </c>
      <c r="N122" s="16">
        <f t="shared" si="105"/>
        <v>30545.64</v>
      </c>
      <c r="O122" s="16">
        <f t="shared" si="105"/>
        <v>0</v>
      </c>
      <c r="P122" s="16">
        <f t="shared" si="105"/>
        <v>0</v>
      </c>
      <c r="Q122" s="16">
        <f t="shared" si="105"/>
        <v>0</v>
      </c>
      <c r="R122" s="16">
        <f t="shared" si="105"/>
        <v>0</v>
      </c>
      <c r="S122" s="16">
        <f t="shared" si="105"/>
        <v>0</v>
      </c>
      <c r="T122" s="17"/>
    </row>
    <row r="123" spans="1:20" ht="12.75" customHeight="1" x14ac:dyDescent="0.2">
      <c r="A123" s="111"/>
      <c r="B123" s="126"/>
      <c r="C123" s="129"/>
      <c r="D123" s="5" t="s">
        <v>14</v>
      </c>
      <c r="E123" s="30">
        <v>1138.8800000000001</v>
      </c>
      <c r="F123" s="26">
        <v>4.7699999999999996</v>
      </c>
      <c r="G123" s="26">
        <v>9</v>
      </c>
      <c r="H123" s="3"/>
      <c r="I123" s="3"/>
      <c r="J123" s="2">
        <f>(E123*F123)</f>
        <v>5432.4575999999997</v>
      </c>
      <c r="K123" s="2">
        <f>(E123*G123)</f>
        <v>10249.920000000002</v>
      </c>
      <c r="L123" s="20">
        <f>SUM(J123,K123)</f>
        <v>15682.377600000002</v>
      </c>
      <c r="M123" s="1">
        <f>SUM(J123-H123)</f>
        <v>5432.4575999999997</v>
      </c>
      <c r="N123" s="1">
        <f>SUM(K123-I123)</f>
        <v>10249.920000000002</v>
      </c>
      <c r="O123" s="2"/>
      <c r="P123" s="2"/>
      <c r="Q123" s="1"/>
      <c r="R123" s="1"/>
      <c r="S123" s="1"/>
      <c r="T123" s="19"/>
    </row>
    <row r="124" spans="1:20" ht="12.75" customHeight="1" x14ac:dyDescent="0.2">
      <c r="A124" s="111"/>
      <c r="B124" s="126"/>
      <c r="C124" s="129"/>
      <c r="D124" s="5" t="s">
        <v>15</v>
      </c>
      <c r="E124" s="30">
        <v>1112.6600000000001</v>
      </c>
      <c r="F124" s="26">
        <v>4.7699999999999996</v>
      </c>
      <c r="G124" s="26">
        <v>9</v>
      </c>
      <c r="H124" s="3"/>
      <c r="I124" s="3"/>
      <c r="J124" s="2">
        <f>(E124*F124)</f>
        <v>5307.3882000000003</v>
      </c>
      <c r="K124" s="2">
        <f t="shared" ref="K124:K125" si="106">(E124*G124)</f>
        <v>10013.94</v>
      </c>
      <c r="L124" s="20">
        <f>SUM(J124,K124)</f>
        <v>15321.3282</v>
      </c>
      <c r="M124" s="1">
        <f t="shared" ref="M124:M125" si="107">SUM(J124-H124)</f>
        <v>5307.3882000000003</v>
      </c>
      <c r="N124" s="1">
        <f t="shared" ref="N124:N125" si="108">SUM(K124-I124)</f>
        <v>10013.94</v>
      </c>
      <c r="O124" s="2"/>
      <c r="P124" s="2"/>
      <c r="Q124" s="1"/>
      <c r="R124" s="1"/>
      <c r="S124" s="1"/>
      <c r="T124" s="19"/>
    </row>
    <row r="125" spans="1:20" ht="12.75" customHeight="1" x14ac:dyDescent="0.2">
      <c r="A125" s="111"/>
      <c r="B125" s="126"/>
      <c r="C125" s="129"/>
      <c r="D125" s="5" t="s">
        <v>16</v>
      </c>
      <c r="E125" s="31">
        <v>987.84</v>
      </c>
      <c r="F125" s="26">
        <v>4.7699999999999996</v>
      </c>
      <c r="G125" s="26">
        <v>9</v>
      </c>
      <c r="H125" s="3"/>
      <c r="I125" s="3"/>
      <c r="J125" s="2">
        <f>(E125*F125)</f>
        <v>4711.9967999999999</v>
      </c>
      <c r="K125" s="2">
        <f t="shared" si="106"/>
        <v>8890.56</v>
      </c>
      <c r="L125" s="20">
        <f>SUM(J125,K125)</f>
        <v>13602.556799999998</v>
      </c>
      <c r="M125" s="1">
        <f t="shared" si="107"/>
        <v>4711.9967999999999</v>
      </c>
      <c r="N125" s="1">
        <f t="shared" si="108"/>
        <v>8890.56</v>
      </c>
      <c r="O125" s="2"/>
      <c r="P125" s="2"/>
      <c r="Q125" s="1"/>
      <c r="R125" s="1"/>
      <c r="S125" s="1"/>
      <c r="T125" s="19"/>
    </row>
    <row r="126" spans="1:20" ht="12.75" customHeight="1" x14ac:dyDescent="0.2">
      <c r="A126" s="111"/>
      <c r="B126" s="126"/>
      <c r="C126" s="129"/>
      <c r="D126" s="34" t="s">
        <v>54</v>
      </c>
      <c r="E126" s="16">
        <f>SUM(E123,E124,E125)</f>
        <v>3239.38</v>
      </c>
      <c r="F126" s="16"/>
      <c r="G126" s="16"/>
      <c r="H126" s="14"/>
      <c r="I126" s="14"/>
      <c r="J126" s="16">
        <f t="shared" ref="J126:S126" si="109">SUM(J123,J124,J125)</f>
        <v>15451.8426</v>
      </c>
      <c r="K126" s="16">
        <f t="shared" si="109"/>
        <v>29154.42</v>
      </c>
      <c r="L126" s="16">
        <f t="shared" si="109"/>
        <v>44606.262600000002</v>
      </c>
      <c r="M126" s="16">
        <f t="shared" si="109"/>
        <v>15451.8426</v>
      </c>
      <c r="N126" s="16">
        <f t="shared" si="109"/>
        <v>29154.42</v>
      </c>
      <c r="O126" s="16">
        <f t="shared" si="109"/>
        <v>0</v>
      </c>
      <c r="P126" s="16">
        <f t="shared" si="109"/>
        <v>0</v>
      </c>
      <c r="Q126" s="16">
        <f t="shared" si="109"/>
        <v>0</v>
      </c>
      <c r="R126" s="16">
        <f t="shared" si="109"/>
        <v>0</v>
      </c>
      <c r="S126" s="16">
        <f t="shared" si="109"/>
        <v>0</v>
      </c>
      <c r="T126" s="17"/>
    </row>
    <row r="127" spans="1:20" ht="12.75" customHeight="1" x14ac:dyDescent="0.2">
      <c r="A127" s="111"/>
      <c r="B127" s="126"/>
      <c r="C127" s="129"/>
      <c r="D127" s="5" t="s">
        <v>17</v>
      </c>
      <c r="E127" s="30">
        <v>1070.5999999999999</v>
      </c>
      <c r="F127" s="26">
        <v>4.7699999999999996</v>
      </c>
      <c r="G127" s="26">
        <v>9</v>
      </c>
      <c r="H127" s="3"/>
      <c r="I127" s="3"/>
      <c r="J127" s="2">
        <f>(E127*F127)</f>
        <v>5106.7619999999988</v>
      </c>
      <c r="K127" s="2">
        <f>(E127*G127)</f>
        <v>9635.4</v>
      </c>
      <c r="L127" s="20">
        <f>SUM(J127,K127)</f>
        <v>14742.161999999998</v>
      </c>
      <c r="M127" s="1">
        <f>SUM(J127-H127)</f>
        <v>5106.7619999999988</v>
      </c>
      <c r="N127" s="1">
        <f>SUM(K127-I127)</f>
        <v>9635.4</v>
      </c>
      <c r="O127" s="2"/>
      <c r="P127" s="2"/>
      <c r="Q127" s="1"/>
      <c r="R127" s="1"/>
      <c r="S127" s="1"/>
      <c r="T127" s="19"/>
    </row>
    <row r="128" spans="1:20" ht="12.75" customHeight="1" x14ac:dyDescent="0.2">
      <c r="A128" s="111"/>
      <c r="B128" s="126"/>
      <c r="C128" s="129"/>
      <c r="D128" s="5" t="s">
        <v>18</v>
      </c>
      <c r="E128" s="30">
        <v>1120.68</v>
      </c>
      <c r="F128" s="26">
        <v>4.7699999999999996</v>
      </c>
      <c r="G128" s="26">
        <v>9</v>
      </c>
      <c r="H128" s="3"/>
      <c r="I128" s="3"/>
      <c r="J128" s="2">
        <f>(E128*F128)</f>
        <v>5345.6435999999994</v>
      </c>
      <c r="K128" s="2">
        <f t="shared" ref="K128:K129" si="110">(E128*G128)</f>
        <v>10086.120000000001</v>
      </c>
      <c r="L128" s="20">
        <f>SUM(J128,K128)</f>
        <v>15431.7636</v>
      </c>
      <c r="M128" s="1">
        <f t="shared" ref="M128:M129" si="111">SUM(J128-H128)</f>
        <v>5345.6435999999994</v>
      </c>
      <c r="N128" s="1">
        <f t="shared" ref="N128:N129" si="112">SUM(K128-I128)</f>
        <v>10086.120000000001</v>
      </c>
      <c r="O128" s="2"/>
      <c r="P128" s="2"/>
      <c r="Q128" s="1"/>
      <c r="R128" s="1"/>
      <c r="S128" s="1"/>
      <c r="T128" s="19"/>
    </row>
    <row r="129" spans="1:20" ht="13.5" customHeight="1" x14ac:dyDescent="0.2">
      <c r="A129" s="112"/>
      <c r="B129" s="127"/>
      <c r="C129" s="130"/>
      <c r="D129" s="5" t="s">
        <v>19</v>
      </c>
      <c r="E129" s="31">
        <v>927.64</v>
      </c>
      <c r="F129" s="26">
        <v>4.7699999999999996</v>
      </c>
      <c r="G129" s="26">
        <v>9</v>
      </c>
      <c r="H129" s="3"/>
      <c r="I129" s="3"/>
      <c r="J129" s="2">
        <f>(E129*F129)</f>
        <v>4424.8427999999994</v>
      </c>
      <c r="K129" s="2">
        <f t="shared" si="110"/>
        <v>8348.76</v>
      </c>
      <c r="L129" s="20">
        <f>SUM(J129,K129)</f>
        <v>12773.602800000001</v>
      </c>
      <c r="M129" s="1">
        <f t="shared" si="111"/>
        <v>4424.8427999999994</v>
      </c>
      <c r="N129" s="1">
        <f t="shared" si="112"/>
        <v>8348.76</v>
      </c>
      <c r="O129" s="2"/>
      <c r="P129" s="2"/>
      <c r="Q129" s="1"/>
      <c r="R129" s="1"/>
      <c r="S129" s="1"/>
      <c r="T129" s="19"/>
    </row>
    <row r="130" spans="1:20" ht="24.75" x14ac:dyDescent="0.25">
      <c r="A130" s="8"/>
      <c r="B130" s="8"/>
      <c r="C130" s="8"/>
      <c r="D130" s="34" t="s">
        <v>55</v>
      </c>
      <c r="E130" s="16">
        <f>SUM(E127,E128,E129)</f>
        <v>3118.9199999999996</v>
      </c>
      <c r="F130" s="16"/>
      <c r="G130" s="16"/>
      <c r="H130" s="14"/>
      <c r="I130" s="14"/>
      <c r="J130" s="16">
        <f t="shared" ref="J130:S130" si="113">SUM(J127,J128,J129)</f>
        <v>14877.248399999997</v>
      </c>
      <c r="K130" s="16">
        <f t="shared" si="113"/>
        <v>28070.28</v>
      </c>
      <c r="L130" s="16">
        <f t="shared" si="113"/>
        <v>42947.528399999996</v>
      </c>
      <c r="M130" s="16">
        <f t="shared" si="113"/>
        <v>14877.248399999997</v>
      </c>
      <c r="N130" s="16">
        <f t="shared" si="113"/>
        <v>28070.28</v>
      </c>
      <c r="O130" s="16">
        <f t="shared" si="113"/>
        <v>0</v>
      </c>
      <c r="P130" s="16">
        <f t="shared" si="113"/>
        <v>0</v>
      </c>
      <c r="Q130" s="16">
        <f t="shared" si="113"/>
        <v>0</v>
      </c>
      <c r="R130" s="16">
        <f t="shared" si="113"/>
        <v>0</v>
      </c>
      <c r="S130" s="16">
        <f t="shared" si="113"/>
        <v>0</v>
      </c>
      <c r="T130" s="17"/>
    </row>
    <row r="131" spans="1:20" s="43" customFormat="1" ht="24" x14ac:dyDescent="0.2">
      <c r="A131" s="73"/>
      <c r="B131" s="73"/>
      <c r="C131" s="74"/>
      <c r="D131" s="72" t="s">
        <v>58</v>
      </c>
      <c r="E131" s="75">
        <f>SUM(E118+E122+E126+E130)</f>
        <v>12626.56</v>
      </c>
      <c r="F131" s="75"/>
      <c r="G131" s="75"/>
      <c r="H131" s="73"/>
      <c r="I131" s="73"/>
      <c r="J131" s="75">
        <f t="shared" ref="J131:S131" si="114">SUM(J118+J122+J126+J130)</f>
        <v>60228.691200000001</v>
      </c>
      <c r="K131" s="75">
        <f t="shared" si="114"/>
        <v>113639.03999999999</v>
      </c>
      <c r="L131" s="75">
        <f t="shared" si="114"/>
        <v>173867.73119999998</v>
      </c>
      <c r="M131" s="75">
        <f t="shared" si="114"/>
        <v>60228.691200000001</v>
      </c>
      <c r="N131" s="75">
        <f t="shared" si="114"/>
        <v>113639.03999999999</v>
      </c>
      <c r="O131" s="75">
        <f t="shared" si="114"/>
        <v>0</v>
      </c>
      <c r="P131" s="75">
        <f t="shared" si="114"/>
        <v>0</v>
      </c>
      <c r="Q131" s="75">
        <f t="shared" si="114"/>
        <v>0</v>
      </c>
      <c r="R131" s="75">
        <f t="shared" si="114"/>
        <v>0</v>
      </c>
      <c r="S131" s="75">
        <f t="shared" si="114"/>
        <v>0</v>
      </c>
      <c r="T131" s="77"/>
    </row>
    <row r="132" spans="1:20" s="43" customFormat="1" ht="36" x14ac:dyDescent="0.2">
      <c r="A132" s="38"/>
      <c r="B132" s="38"/>
      <c r="C132" s="39"/>
      <c r="D132" s="40" t="s">
        <v>59</v>
      </c>
      <c r="E132" s="41">
        <f>E131+'2011'!E125</f>
        <v>25835.159999999996</v>
      </c>
      <c r="F132" s="41"/>
      <c r="G132" s="41"/>
      <c r="H132" s="41">
        <f>H131+'2011'!H125</f>
        <v>63005.020000000004</v>
      </c>
      <c r="I132" s="41">
        <f>I131+'2011'!I125</f>
        <v>39625.800000000003</v>
      </c>
      <c r="J132" s="41">
        <f>J131+'2011'!J125</f>
        <v>123233.7132</v>
      </c>
      <c r="K132" s="41">
        <f>K131+'2011'!K125</f>
        <v>153264.84</v>
      </c>
      <c r="L132" s="41">
        <f>L131+'2011'!L125</f>
        <v>276498.55319999997</v>
      </c>
      <c r="M132" s="41">
        <f>M131+'2011'!M125</f>
        <v>60228.693199999994</v>
      </c>
      <c r="N132" s="41">
        <f>N131+'2011'!N125</f>
        <v>113639.03999999999</v>
      </c>
      <c r="O132" s="41">
        <f>O131+'2011'!O125</f>
        <v>0</v>
      </c>
      <c r="P132" s="41">
        <f>P131+'2011'!P125</f>
        <v>0</v>
      </c>
      <c r="Q132" s="41">
        <f>Q131+'2011'!Q125</f>
        <v>0</v>
      </c>
      <c r="R132" s="41">
        <f>R131+'2011'!R125</f>
        <v>0</v>
      </c>
      <c r="S132" s="41">
        <f>S131+'2011'!S125</f>
        <v>0</v>
      </c>
      <c r="T132" s="42"/>
    </row>
    <row r="133" spans="1:20" ht="12.75" customHeight="1" x14ac:dyDescent="0.2">
      <c r="A133" s="110">
        <v>8</v>
      </c>
      <c r="B133" s="125" t="s">
        <v>33</v>
      </c>
      <c r="C133" s="128" t="s">
        <v>28</v>
      </c>
      <c r="D133" s="5" t="s">
        <v>8</v>
      </c>
      <c r="E133" s="30">
        <v>56.7</v>
      </c>
      <c r="F133" s="26">
        <v>4.7699999999999996</v>
      </c>
      <c r="G133" s="26">
        <v>9</v>
      </c>
      <c r="H133" s="3">
        <v>270.45999999999998</v>
      </c>
      <c r="I133" s="3">
        <v>510.3</v>
      </c>
      <c r="J133" s="2">
        <f>(E133*F133)</f>
        <v>270.459</v>
      </c>
      <c r="K133" s="2">
        <f>(E133*G133)</f>
        <v>510.3</v>
      </c>
      <c r="L133" s="20">
        <f>SUM(J133,K133)</f>
        <v>780.75900000000001</v>
      </c>
      <c r="M133" s="1">
        <f>SUM(J133-H133)</f>
        <v>-9.9999999997635314E-4</v>
      </c>
      <c r="N133" s="1">
        <f>SUM(K133-I133)</f>
        <v>0</v>
      </c>
      <c r="O133" s="2"/>
      <c r="P133" s="2"/>
      <c r="Q133" s="1"/>
      <c r="R133" s="1"/>
      <c r="S133" s="1"/>
      <c r="T133" s="19"/>
    </row>
    <row r="134" spans="1:20" ht="12.75" customHeight="1" x14ac:dyDescent="0.2">
      <c r="A134" s="111"/>
      <c r="B134" s="126"/>
      <c r="C134" s="129"/>
      <c r="D134" s="5" t="s">
        <v>9</v>
      </c>
      <c r="E134" s="31">
        <v>61.6</v>
      </c>
      <c r="F134" s="26">
        <v>4.7699999999999996</v>
      </c>
      <c r="G134" s="26">
        <v>9</v>
      </c>
      <c r="H134" s="3">
        <v>293.83</v>
      </c>
      <c r="I134" s="3">
        <v>554.4</v>
      </c>
      <c r="J134" s="2">
        <f>(E134*F134)</f>
        <v>293.83199999999999</v>
      </c>
      <c r="K134" s="2">
        <f t="shared" ref="K134:K135" si="115">(E134*G134)</f>
        <v>554.4</v>
      </c>
      <c r="L134" s="20">
        <f>SUM(J134,K134)</f>
        <v>848.23199999999997</v>
      </c>
      <c r="M134" s="1">
        <f t="shared" ref="M134:M135" si="116">SUM(J134-H134)</f>
        <v>2.0000000000095497E-3</v>
      </c>
      <c r="N134" s="1">
        <f t="shared" ref="N134:N135" si="117">SUM(K134-I134)</f>
        <v>0</v>
      </c>
      <c r="O134" s="2"/>
      <c r="P134" s="2"/>
      <c r="Q134" s="1"/>
      <c r="R134" s="1"/>
      <c r="S134" s="1"/>
      <c r="T134" s="19"/>
    </row>
    <row r="135" spans="1:20" ht="12.75" customHeight="1" x14ac:dyDescent="0.2">
      <c r="A135" s="111"/>
      <c r="B135" s="126"/>
      <c r="C135" s="129"/>
      <c r="D135" s="5" t="s">
        <v>10</v>
      </c>
      <c r="E135" s="31">
        <v>75.7</v>
      </c>
      <c r="F135" s="26">
        <v>4.7699999999999996</v>
      </c>
      <c r="G135" s="26">
        <v>9</v>
      </c>
      <c r="H135" s="3">
        <v>361.09</v>
      </c>
      <c r="I135" s="3">
        <v>681.3</v>
      </c>
      <c r="J135" s="2">
        <f>(E135*F135)</f>
        <v>361.089</v>
      </c>
      <c r="K135" s="2">
        <f t="shared" si="115"/>
        <v>681.30000000000007</v>
      </c>
      <c r="L135" s="20">
        <f>SUM(J135,K135)</f>
        <v>1042.3890000000001</v>
      </c>
      <c r="M135" s="1">
        <f t="shared" si="116"/>
        <v>-9.9999999997635314E-4</v>
      </c>
      <c r="N135" s="1">
        <f t="shared" si="117"/>
        <v>1.1368683772161603E-13</v>
      </c>
      <c r="O135" s="2"/>
      <c r="P135" s="2"/>
      <c r="Q135" s="1"/>
      <c r="R135" s="1"/>
      <c r="S135" s="1"/>
      <c r="T135" s="19"/>
    </row>
    <row r="136" spans="1:20" ht="12.75" customHeight="1" x14ac:dyDescent="0.2">
      <c r="A136" s="111"/>
      <c r="B136" s="126"/>
      <c r="C136" s="129"/>
      <c r="D136" s="34" t="s">
        <v>52</v>
      </c>
      <c r="E136" s="16">
        <f>SUM(E133,E134,E135)</f>
        <v>194</v>
      </c>
      <c r="F136" s="16"/>
      <c r="G136" s="16"/>
      <c r="H136" s="44">
        <f>SUM(H133:H135)</f>
        <v>925.37999999999988</v>
      </c>
      <c r="I136" s="44">
        <f>SUM(I133:I135)</f>
        <v>1746</v>
      </c>
      <c r="J136" s="16">
        <f t="shared" ref="J136:S136" si="118">SUM(J133,J134,J135)</f>
        <v>925.37999999999988</v>
      </c>
      <c r="K136" s="16">
        <f t="shared" si="118"/>
        <v>1746</v>
      </c>
      <c r="L136" s="16">
        <f t="shared" si="118"/>
        <v>2671.38</v>
      </c>
      <c r="M136" s="16">
        <f t="shared" si="118"/>
        <v>5.6843418860808015E-14</v>
      </c>
      <c r="N136" s="16">
        <f t="shared" si="118"/>
        <v>1.1368683772161603E-13</v>
      </c>
      <c r="O136" s="16">
        <f t="shared" si="118"/>
        <v>0</v>
      </c>
      <c r="P136" s="16">
        <f t="shared" si="118"/>
        <v>0</v>
      </c>
      <c r="Q136" s="16">
        <f t="shared" si="118"/>
        <v>0</v>
      </c>
      <c r="R136" s="16">
        <f t="shared" si="118"/>
        <v>0</v>
      </c>
      <c r="S136" s="16">
        <f t="shared" si="118"/>
        <v>0</v>
      </c>
      <c r="T136" s="17"/>
    </row>
    <row r="137" spans="1:20" ht="12.75" customHeight="1" x14ac:dyDescent="0.2">
      <c r="A137" s="111"/>
      <c r="B137" s="126"/>
      <c r="C137" s="129"/>
      <c r="D137" s="5" t="s">
        <v>11</v>
      </c>
      <c r="E137" s="30">
        <v>59.5</v>
      </c>
      <c r="F137" s="26">
        <v>4.7699999999999996</v>
      </c>
      <c r="G137" s="26">
        <v>9</v>
      </c>
      <c r="H137" s="3">
        <v>283.82</v>
      </c>
      <c r="I137" s="3">
        <v>535.5</v>
      </c>
      <c r="J137" s="2">
        <f>(E137*F137)</f>
        <v>283.815</v>
      </c>
      <c r="K137" s="2">
        <f>(E137*G137)</f>
        <v>535.5</v>
      </c>
      <c r="L137" s="20">
        <f>SUM(J137,K137)</f>
        <v>819.31500000000005</v>
      </c>
      <c r="M137" s="1">
        <f>SUM(J137-H137)</f>
        <v>-4.9999999999954525E-3</v>
      </c>
      <c r="N137" s="1">
        <f>SUM(K137-I137)</f>
        <v>0</v>
      </c>
      <c r="O137" s="2"/>
      <c r="P137" s="2"/>
      <c r="Q137" s="1"/>
      <c r="R137" s="1"/>
      <c r="S137" s="1"/>
      <c r="T137" s="19"/>
    </row>
    <row r="138" spans="1:20" ht="12.75" customHeight="1" x14ac:dyDescent="0.2">
      <c r="A138" s="111"/>
      <c r="B138" s="126"/>
      <c r="C138" s="129"/>
      <c r="D138" s="5" t="s">
        <v>12</v>
      </c>
      <c r="E138" s="30">
        <v>67.180000000000007</v>
      </c>
      <c r="F138" s="26">
        <v>4.7699999999999996</v>
      </c>
      <c r="G138" s="26">
        <v>9</v>
      </c>
      <c r="H138" s="3">
        <v>320.45</v>
      </c>
      <c r="I138" s="3">
        <v>604.62</v>
      </c>
      <c r="J138" s="2">
        <f>(E138*F138)</f>
        <v>320.4486</v>
      </c>
      <c r="K138" s="2">
        <f t="shared" ref="K138:K139" si="119">(E138*G138)</f>
        <v>604.62000000000012</v>
      </c>
      <c r="L138" s="20">
        <f>SUM(J138,K138)</f>
        <v>925.06860000000006</v>
      </c>
      <c r="M138" s="1">
        <f t="shared" ref="M138:M139" si="120">SUM(J138-H138)</f>
        <v>-1.3999999999896318E-3</v>
      </c>
      <c r="N138" s="1">
        <f t="shared" ref="N138:N139" si="121">SUM(K138-I138)</f>
        <v>1.1368683772161603E-13</v>
      </c>
      <c r="O138" s="2"/>
      <c r="P138" s="2"/>
      <c r="Q138" s="1"/>
      <c r="R138" s="1"/>
      <c r="S138" s="1"/>
      <c r="T138" s="19"/>
    </row>
    <row r="139" spans="1:20" ht="12.75" customHeight="1" x14ac:dyDescent="0.2">
      <c r="A139" s="111"/>
      <c r="B139" s="126"/>
      <c r="C139" s="129"/>
      <c r="D139" s="5" t="s">
        <v>13</v>
      </c>
      <c r="E139" s="30">
        <v>148.08000000000001</v>
      </c>
      <c r="F139" s="26">
        <v>4.7699999999999996</v>
      </c>
      <c r="G139" s="26">
        <v>9</v>
      </c>
      <c r="H139" s="3">
        <v>706.34</v>
      </c>
      <c r="I139" s="3">
        <v>1332.72</v>
      </c>
      <c r="J139" s="2">
        <f>(E139*F139)</f>
        <v>706.34159999999997</v>
      </c>
      <c r="K139" s="2">
        <f t="shared" si="119"/>
        <v>1332.72</v>
      </c>
      <c r="L139" s="20">
        <f>SUM(J139,K139)</f>
        <v>2039.0616</v>
      </c>
      <c r="M139" s="1">
        <f t="shared" si="120"/>
        <v>1.5999999999394277E-3</v>
      </c>
      <c r="N139" s="1">
        <f t="shared" si="121"/>
        <v>0</v>
      </c>
      <c r="O139" s="2"/>
      <c r="P139" s="2"/>
      <c r="Q139" s="1"/>
      <c r="R139" s="1"/>
      <c r="S139" s="1"/>
      <c r="T139" s="19"/>
    </row>
    <row r="140" spans="1:20" ht="12.75" customHeight="1" x14ac:dyDescent="0.2">
      <c r="A140" s="111"/>
      <c r="B140" s="126"/>
      <c r="C140" s="129"/>
      <c r="D140" s="34" t="s">
        <v>53</v>
      </c>
      <c r="E140" s="16">
        <f>SUM(E137,E138,E139)</f>
        <v>274.76</v>
      </c>
      <c r="F140" s="16"/>
      <c r="G140" s="16"/>
      <c r="H140" s="44">
        <f>SUM(H137:H139)</f>
        <v>1310.6100000000001</v>
      </c>
      <c r="I140" s="44">
        <f>SUM(I137:I139)</f>
        <v>2472.84</v>
      </c>
      <c r="J140" s="16">
        <f t="shared" ref="J140:S140" si="122">SUM(J137,J138,J139)</f>
        <v>1310.6052</v>
      </c>
      <c r="K140" s="16">
        <f t="shared" si="122"/>
        <v>2472.84</v>
      </c>
      <c r="L140" s="16">
        <f t="shared" si="122"/>
        <v>3783.4452000000001</v>
      </c>
      <c r="M140" s="16">
        <f t="shared" si="122"/>
        <v>-4.8000000000456566E-3</v>
      </c>
      <c r="N140" s="16">
        <f t="shared" si="122"/>
        <v>1.1368683772161603E-13</v>
      </c>
      <c r="O140" s="16">
        <f t="shared" si="122"/>
        <v>0</v>
      </c>
      <c r="P140" s="16">
        <f t="shared" si="122"/>
        <v>0</v>
      </c>
      <c r="Q140" s="16">
        <f t="shared" si="122"/>
        <v>0</v>
      </c>
      <c r="R140" s="16">
        <f t="shared" si="122"/>
        <v>0</v>
      </c>
      <c r="S140" s="16">
        <f t="shared" si="122"/>
        <v>0</v>
      </c>
      <c r="T140" s="17"/>
    </row>
    <row r="141" spans="1:20" ht="12.75" customHeight="1" x14ac:dyDescent="0.2">
      <c r="A141" s="111"/>
      <c r="B141" s="126"/>
      <c r="C141" s="129"/>
      <c r="D141" s="5" t="s">
        <v>14</v>
      </c>
      <c r="E141" s="30">
        <v>96.58</v>
      </c>
      <c r="F141" s="26">
        <v>4.7699999999999996</v>
      </c>
      <c r="G141" s="26">
        <v>9</v>
      </c>
      <c r="H141" s="3">
        <v>460.69</v>
      </c>
      <c r="I141" s="3">
        <v>869.22</v>
      </c>
      <c r="J141" s="2">
        <f>(E141*F141)</f>
        <v>460.68659999999994</v>
      </c>
      <c r="K141" s="2">
        <f>(E141*G141)</f>
        <v>869.22</v>
      </c>
      <c r="L141" s="20">
        <f>SUM(J141,K141)</f>
        <v>1329.9066</v>
      </c>
      <c r="M141" s="1">
        <f>SUM(J141-H141)</f>
        <v>-3.4000000000560249E-3</v>
      </c>
      <c r="N141" s="1">
        <f>SUM(K141-I141)</f>
        <v>0</v>
      </c>
      <c r="O141" s="2"/>
      <c r="P141" s="2"/>
      <c r="Q141" s="1"/>
      <c r="R141" s="1"/>
      <c r="S141" s="1"/>
      <c r="T141" s="19"/>
    </row>
    <row r="142" spans="1:20" ht="12.75" customHeight="1" x14ac:dyDescent="0.2">
      <c r="A142" s="111"/>
      <c r="B142" s="126"/>
      <c r="C142" s="129"/>
      <c r="D142" s="5" t="s">
        <v>15</v>
      </c>
      <c r="E142" s="30">
        <v>59.48</v>
      </c>
      <c r="F142" s="26">
        <v>4.7699999999999996</v>
      </c>
      <c r="G142" s="26">
        <v>9</v>
      </c>
      <c r="H142" s="3">
        <v>283.72000000000003</v>
      </c>
      <c r="I142" s="3">
        <v>535.32000000000005</v>
      </c>
      <c r="J142" s="2">
        <f>(E142*F142)</f>
        <v>283.71959999999996</v>
      </c>
      <c r="K142" s="2">
        <f t="shared" ref="K142:K143" si="123">(E142*G142)</f>
        <v>535.31999999999994</v>
      </c>
      <c r="L142" s="20">
        <f>SUM(J142,K142)</f>
        <v>819.03959999999984</v>
      </c>
      <c r="M142" s="1">
        <f t="shared" ref="M142:M143" si="124">SUM(J142-H142)</f>
        <v>-4.0000000007012204E-4</v>
      </c>
      <c r="N142" s="1">
        <f t="shared" ref="N142:N143" si="125">SUM(K142-I142)</f>
        <v>-1.1368683772161603E-13</v>
      </c>
      <c r="O142" s="2"/>
      <c r="P142" s="2"/>
      <c r="Q142" s="1"/>
      <c r="R142" s="1"/>
      <c r="S142" s="1"/>
      <c r="T142" s="19"/>
    </row>
    <row r="143" spans="1:20" ht="12.75" customHeight="1" x14ac:dyDescent="0.2">
      <c r="A143" s="111"/>
      <c r="B143" s="126"/>
      <c r="C143" s="129"/>
      <c r="D143" s="5" t="s">
        <v>16</v>
      </c>
      <c r="E143" s="31">
        <v>59.6</v>
      </c>
      <c r="F143" s="26">
        <v>4.7699999999999996</v>
      </c>
      <c r="G143" s="26">
        <v>9</v>
      </c>
      <c r="H143" s="3">
        <v>284.29000000000002</v>
      </c>
      <c r="I143" s="3">
        <v>536.4</v>
      </c>
      <c r="J143" s="2">
        <f>(E143*F143)</f>
        <v>284.29199999999997</v>
      </c>
      <c r="K143" s="2">
        <f t="shared" si="123"/>
        <v>536.4</v>
      </c>
      <c r="L143" s="20">
        <f>SUM(J143,K143)</f>
        <v>820.69200000000001</v>
      </c>
      <c r="M143" s="1">
        <f t="shared" si="124"/>
        <v>1.9999999999527063E-3</v>
      </c>
      <c r="N143" s="1">
        <f t="shared" si="125"/>
        <v>0</v>
      </c>
      <c r="O143" s="2"/>
      <c r="P143" s="2"/>
      <c r="Q143" s="1"/>
      <c r="R143" s="1"/>
      <c r="S143" s="1"/>
      <c r="T143" s="19"/>
    </row>
    <row r="144" spans="1:20" ht="12.75" customHeight="1" x14ac:dyDescent="0.2">
      <c r="A144" s="111"/>
      <c r="B144" s="126"/>
      <c r="C144" s="129"/>
      <c r="D144" s="34" t="s">
        <v>54</v>
      </c>
      <c r="E144" s="16">
        <f>SUM(E141,E142,E143)</f>
        <v>215.66</v>
      </c>
      <c r="F144" s="16"/>
      <c r="G144" s="16"/>
      <c r="H144" s="44">
        <f>SUM(H141:H143)</f>
        <v>1028.7</v>
      </c>
      <c r="I144" s="44">
        <f>SUM(I141:I143)</f>
        <v>1940.94</v>
      </c>
      <c r="J144" s="16">
        <f t="shared" ref="J144:S144" si="126">SUM(J141,J142,J143)</f>
        <v>1028.6981999999998</v>
      </c>
      <c r="K144" s="16">
        <f t="shared" si="126"/>
        <v>1940.94</v>
      </c>
      <c r="L144" s="16">
        <f t="shared" si="126"/>
        <v>2969.6381999999999</v>
      </c>
      <c r="M144" s="16">
        <f t="shared" si="126"/>
        <v>-1.8000000001734406E-3</v>
      </c>
      <c r="N144" s="16">
        <f t="shared" si="126"/>
        <v>-1.1368683772161603E-13</v>
      </c>
      <c r="O144" s="16">
        <f t="shared" si="126"/>
        <v>0</v>
      </c>
      <c r="P144" s="16">
        <f t="shared" si="126"/>
        <v>0</v>
      </c>
      <c r="Q144" s="16">
        <f t="shared" si="126"/>
        <v>0</v>
      </c>
      <c r="R144" s="16">
        <f t="shared" si="126"/>
        <v>0</v>
      </c>
      <c r="S144" s="16">
        <f t="shared" si="126"/>
        <v>0</v>
      </c>
      <c r="T144" s="17"/>
    </row>
    <row r="145" spans="1:20" ht="12.75" customHeight="1" x14ac:dyDescent="0.2">
      <c r="A145" s="111"/>
      <c r="B145" s="126"/>
      <c r="C145" s="129"/>
      <c r="D145" s="5" t="s">
        <v>17</v>
      </c>
      <c r="E145" s="30">
        <v>86.46</v>
      </c>
      <c r="F145" s="26">
        <v>4.7699999999999996</v>
      </c>
      <c r="G145" s="26">
        <v>9</v>
      </c>
      <c r="H145" s="3">
        <v>412.41</v>
      </c>
      <c r="I145" s="3">
        <v>778.14</v>
      </c>
      <c r="J145" s="2">
        <f>(E145*F145)</f>
        <v>412.41419999999994</v>
      </c>
      <c r="K145" s="2">
        <f>(E145*G145)</f>
        <v>778.14</v>
      </c>
      <c r="L145" s="20">
        <f>SUM(J145,K145)</f>
        <v>1190.5542</v>
      </c>
      <c r="M145" s="1">
        <f>SUM(J145-H145)</f>
        <v>4.1999999999120519E-3</v>
      </c>
      <c r="N145" s="1">
        <f>SUM(K145-I145)</f>
        <v>0</v>
      </c>
      <c r="O145" s="2"/>
      <c r="P145" s="2"/>
      <c r="Q145" s="1"/>
      <c r="R145" s="1"/>
      <c r="S145" s="1"/>
      <c r="T145" s="19"/>
    </row>
    <row r="146" spans="1:20" ht="12.75" customHeight="1" x14ac:dyDescent="0.2">
      <c r="A146" s="111"/>
      <c r="B146" s="126"/>
      <c r="C146" s="129"/>
      <c r="D146" s="5" t="s">
        <v>18</v>
      </c>
      <c r="E146" s="30">
        <v>60.9</v>
      </c>
      <c r="F146" s="26">
        <v>4.7699999999999996</v>
      </c>
      <c r="G146" s="26">
        <v>9</v>
      </c>
      <c r="H146" s="3">
        <v>290.49</v>
      </c>
      <c r="I146" s="3">
        <v>548.1</v>
      </c>
      <c r="J146" s="2">
        <f>(E146*F146)</f>
        <v>290.49299999999999</v>
      </c>
      <c r="K146" s="2">
        <f t="shared" ref="K146:K147" si="127">(E146*G146)</f>
        <v>548.1</v>
      </c>
      <c r="L146" s="20">
        <f>SUM(J146,K146)</f>
        <v>838.59300000000007</v>
      </c>
      <c r="M146" s="1">
        <f t="shared" ref="M146:M147" si="128">SUM(J146-H146)</f>
        <v>2.9999999999859028E-3</v>
      </c>
      <c r="N146" s="1">
        <f t="shared" ref="N146:N147" si="129">SUM(K146-I146)</f>
        <v>0</v>
      </c>
      <c r="O146" s="2"/>
      <c r="P146" s="2"/>
      <c r="Q146" s="1"/>
      <c r="R146" s="1"/>
      <c r="S146" s="1"/>
      <c r="T146" s="19"/>
    </row>
    <row r="147" spans="1:20" ht="13.5" customHeight="1" x14ac:dyDescent="0.2">
      <c r="A147" s="112"/>
      <c r="B147" s="127"/>
      <c r="C147" s="130"/>
      <c r="D147" s="5" t="s">
        <v>19</v>
      </c>
      <c r="E147" s="31">
        <v>55.24</v>
      </c>
      <c r="F147" s="26">
        <v>4.7699999999999996</v>
      </c>
      <c r="G147" s="26">
        <v>9</v>
      </c>
      <c r="H147" s="3">
        <v>263.49</v>
      </c>
      <c r="I147" s="3">
        <v>497.16</v>
      </c>
      <c r="J147" s="2">
        <f>(E147*F147)</f>
        <v>263.4948</v>
      </c>
      <c r="K147" s="2">
        <f t="shared" si="127"/>
        <v>497.16</v>
      </c>
      <c r="L147" s="20">
        <f>SUM(J147,K147)</f>
        <v>760.65480000000002</v>
      </c>
      <c r="M147" s="1">
        <f t="shared" si="128"/>
        <v>4.7999999999888132E-3</v>
      </c>
      <c r="N147" s="1">
        <f t="shared" si="129"/>
        <v>0</v>
      </c>
      <c r="O147" s="2"/>
      <c r="P147" s="2"/>
      <c r="Q147" s="1"/>
      <c r="R147" s="1"/>
      <c r="S147" s="1"/>
      <c r="T147" s="19"/>
    </row>
    <row r="148" spans="1:20" ht="24.75" x14ac:dyDescent="0.25">
      <c r="A148" s="8"/>
      <c r="B148" s="14"/>
      <c r="C148" s="14"/>
      <c r="D148" s="34" t="s">
        <v>55</v>
      </c>
      <c r="E148" s="16">
        <f>SUM(E145,E146,E147)</f>
        <v>202.6</v>
      </c>
      <c r="F148" s="16"/>
      <c r="G148" s="16"/>
      <c r="H148" s="44">
        <f>SUM(H145:H147)</f>
        <v>966.3900000000001</v>
      </c>
      <c r="I148" s="44">
        <f>SUM(I145:I147)</f>
        <v>1823.4</v>
      </c>
      <c r="J148" s="16">
        <f t="shared" ref="J148:S148" si="130">SUM(J145,J146,J147)</f>
        <v>966.40199999999982</v>
      </c>
      <c r="K148" s="16">
        <f t="shared" si="130"/>
        <v>1823.4</v>
      </c>
      <c r="L148" s="16">
        <f t="shared" si="130"/>
        <v>2789.8020000000001</v>
      </c>
      <c r="M148" s="16">
        <f t="shared" si="130"/>
        <v>1.1999999999886768E-2</v>
      </c>
      <c r="N148" s="16">
        <f t="shared" si="130"/>
        <v>0</v>
      </c>
      <c r="O148" s="16">
        <f t="shared" si="130"/>
        <v>0</v>
      </c>
      <c r="P148" s="16">
        <f t="shared" si="130"/>
        <v>0</v>
      </c>
      <c r="Q148" s="16">
        <f t="shared" si="130"/>
        <v>0</v>
      </c>
      <c r="R148" s="16">
        <f t="shared" si="130"/>
        <v>0</v>
      </c>
      <c r="S148" s="16">
        <f t="shared" si="130"/>
        <v>0</v>
      </c>
      <c r="T148" s="17"/>
    </row>
    <row r="149" spans="1:20" s="43" customFormat="1" ht="24" x14ac:dyDescent="0.2">
      <c r="A149" s="73"/>
      <c r="B149" s="73"/>
      <c r="C149" s="74"/>
      <c r="D149" s="72" t="s">
        <v>58</v>
      </c>
      <c r="E149" s="75">
        <f>SUM(E136+E140+E144+E148)</f>
        <v>887.02</v>
      </c>
      <c r="F149" s="75"/>
      <c r="G149" s="75"/>
      <c r="H149" s="76">
        <f>SUM(H148,H144,H140,H136)</f>
        <v>4231.08</v>
      </c>
      <c r="I149" s="76">
        <f>SUM(I148,I144,I140,I136)</f>
        <v>7983.18</v>
      </c>
      <c r="J149" s="75">
        <f t="shared" ref="J149:S149" si="131">SUM(J136+J140+J144+J148)</f>
        <v>4231.0853999999999</v>
      </c>
      <c r="K149" s="75">
        <f t="shared" si="131"/>
        <v>7983.18</v>
      </c>
      <c r="L149" s="75">
        <f t="shared" si="131"/>
        <v>12214.2654</v>
      </c>
      <c r="M149" s="75">
        <f t="shared" si="131"/>
        <v>5.3999999997245141E-3</v>
      </c>
      <c r="N149" s="75">
        <f t="shared" si="131"/>
        <v>1.1368683772161603E-13</v>
      </c>
      <c r="O149" s="75">
        <f t="shared" si="131"/>
        <v>0</v>
      </c>
      <c r="P149" s="75">
        <f t="shared" si="131"/>
        <v>0</v>
      </c>
      <c r="Q149" s="75">
        <f t="shared" si="131"/>
        <v>0</v>
      </c>
      <c r="R149" s="75">
        <f t="shared" si="131"/>
        <v>0</v>
      </c>
      <c r="S149" s="75">
        <f t="shared" si="131"/>
        <v>0</v>
      </c>
      <c r="T149" s="77"/>
    </row>
    <row r="150" spans="1:20" s="43" customFormat="1" ht="36" x14ac:dyDescent="0.2">
      <c r="A150" s="38"/>
      <c r="B150" s="38"/>
      <c r="C150" s="39"/>
      <c r="D150" s="40" t="s">
        <v>59</v>
      </c>
      <c r="E150" s="41">
        <f>E149+'2011'!E142</f>
        <v>2728.56</v>
      </c>
      <c r="F150" s="41"/>
      <c r="G150" s="41"/>
      <c r="H150" s="41">
        <f>H149+'2011'!H142</f>
        <v>13015.230000000001</v>
      </c>
      <c r="I150" s="41">
        <f>I149+'2011'!I142</f>
        <v>13507.8</v>
      </c>
      <c r="J150" s="41">
        <f>J149+'2011'!J142</f>
        <v>13015.2312</v>
      </c>
      <c r="K150" s="41">
        <f>K149+'2011'!K142</f>
        <v>13507.800000000001</v>
      </c>
      <c r="L150" s="41">
        <f>SUM(J150:K150)</f>
        <v>26523.031200000001</v>
      </c>
      <c r="M150" s="41">
        <f>M149+'2011'!M125</f>
        <v>7.3999999937655048E-3</v>
      </c>
      <c r="N150" s="41">
        <f>N149+'2011'!N125</f>
        <v>5.6843418860808015E-13</v>
      </c>
      <c r="O150" s="41">
        <f>O149+'2011'!O125</f>
        <v>0</v>
      </c>
      <c r="P150" s="41">
        <f>P149+'2011'!P125</f>
        <v>0</v>
      </c>
      <c r="Q150" s="41">
        <f>Q149+'2011'!Q125</f>
        <v>0</v>
      </c>
      <c r="R150" s="41">
        <f>R149+'2011'!R125</f>
        <v>0</v>
      </c>
      <c r="S150" s="41">
        <f>S149+'2011'!S125</f>
        <v>0</v>
      </c>
      <c r="T150" s="42"/>
    </row>
    <row r="151" spans="1:20" ht="13.5" customHeight="1" x14ac:dyDescent="0.2">
      <c r="A151" s="110">
        <v>9</v>
      </c>
      <c r="B151" s="113" t="s">
        <v>20</v>
      </c>
      <c r="C151" s="116" t="s">
        <v>21</v>
      </c>
      <c r="D151" s="5" t="s">
        <v>8</v>
      </c>
      <c r="E151" s="30">
        <v>2982.3879999999999</v>
      </c>
      <c r="F151" s="29">
        <v>3.33</v>
      </c>
      <c r="G151" s="29">
        <v>9</v>
      </c>
      <c r="H151" s="3">
        <v>9931.3520000000008</v>
      </c>
      <c r="I151" s="3">
        <v>26841.492999999999</v>
      </c>
      <c r="J151" s="2">
        <f>(E151*F151)</f>
        <v>9931.3520399999998</v>
      </c>
      <c r="K151" s="2">
        <f>(E151*G151)</f>
        <v>26841.491999999998</v>
      </c>
      <c r="L151" s="20">
        <f>SUM(J151,K151)</f>
        <v>36772.844039999996</v>
      </c>
      <c r="M151" s="1">
        <f>SUM(J151-H151)</f>
        <v>3.9999998989515007E-5</v>
      </c>
      <c r="N151" s="1">
        <f>SUM(K151-I151)</f>
        <v>-1.0000000002037268E-3</v>
      </c>
      <c r="O151" s="2"/>
      <c r="P151" s="2"/>
      <c r="Q151" s="1"/>
      <c r="R151" s="1"/>
      <c r="S151" s="1"/>
      <c r="T151" s="19"/>
    </row>
    <row r="152" spans="1:20" ht="13.5" customHeight="1" x14ac:dyDescent="0.2">
      <c r="A152" s="111"/>
      <c r="B152" s="114"/>
      <c r="C152" s="117"/>
      <c r="D152" s="5" t="s">
        <v>9</v>
      </c>
      <c r="E152" s="31">
        <v>2808.7370000000001</v>
      </c>
      <c r="F152" s="29">
        <v>3.33</v>
      </c>
      <c r="G152" s="29">
        <v>9</v>
      </c>
      <c r="H152" s="3">
        <v>9353.0930000000008</v>
      </c>
      <c r="I152" s="3">
        <v>25278.63</v>
      </c>
      <c r="J152" s="2">
        <f>(E152*F152)</f>
        <v>9353.0942100000011</v>
      </c>
      <c r="K152" s="2">
        <f t="shared" ref="K152:K153" si="132">(E152*G152)</f>
        <v>25278.633000000002</v>
      </c>
      <c r="L152" s="20">
        <f>SUM(J152,K152)</f>
        <v>34631.727210000005</v>
      </c>
      <c r="M152" s="1">
        <f t="shared" ref="M152:M153" si="133">SUM(J152-H152)</f>
        <v>1.2100000003556488E-3</v>
      </c>
      <c r="N152" s="1">
        <f t="shared" ref="N152:N153" si="134">SUM(K152-I152)</f>
        <v>3.0000000006111804E-3</v>
      </c>
      <c r="O152" s="2"/>
      <c r="P152" s="2"/>
      <c r="Q152" s="1"/>
      <c r="R152" s="1"/>
      <c r="S152" s="1"/>
      <c r="T152" s="19"/>
    </row>
    <row r="153" spans="1:20" ht="13.5" customHeight="1" x14ac:dyDescent="0.2">
      <c r="A153" s="111"/>
      <c r="B153" s="114"/>
      <c r="C153" s="117"/>
      <c r="D153" s="5" t="s">
        <v>10</v>
      </c>
      <c r="E153" s="31">
        <v>2883.0790000000002</v>
      </c>
      <c r="F153" s="29">
        <v>3.33</v>
      </c>
      <c r="G153" s="29">
        <v>9</v>
      </c>
      <c r="H153" s="3">
        <v>9600.6509999999998</v>
      </c>
      <c r="I153" s="3">
        <v>25947.706999999999</v>
      </c>
      <c r="J153" s="2">
        <f>(E153*F153)</f>
        <v>9600.6530700000003</v>
      </c>
      <c r="K153" s="2">
        <f t="shared" si="132"/>
        <v>25947.711000000003</v>
      </c>
      <c r="L153" s="20">
        <f>SUM(J153,K153)</f>
        <v>35548.364070000003</v>
      </c>
      <c r="M153" s="1">
        <f t="shared" si="133"/>
        <v>2.0700000004580943E-3</v>
      </c>
      <c r="N153" s="1">
        <f t="shared" si="134"/>
        <v>4.0000000044528861E-3</v>
      </c>
      <c r="O153" s="2"/>
      <c r="P153" s="2"/>
      <c r="Q153" s="1"/>
      <c r="R153" s="1"/>
      <c r="S153" s="1"/>
      <c r="T153" s="19"/>
    </row>
    <row r="154" spans="1:20" ht="13.5" customHeight="1" x14ac:dyDescent="0.2">
      <c r="A154" s="111"/>
      <c r="B154" s="114"/>
      <c r="C154" s="117"/>
      <c r="D154" s="34" t="s">
        <v>52</v>
      </c>
      <c r="E154" s="16">
        <f>SUM(E151,E152,E153)</f>
        <v>8674.2039999999997</v>
      </c>
      <c r="F154" s="16"/>
      <c r="G154" s="16"/>
      <c r="H154" s="44">
        <f>SUM(H151:H153)</f>
        <v>28885.095999999998</v>
      </c>
      <c r="I154" s="44">
        <f>SUM(I151:I153)</f>
        <v>78067.83</v>
      </c>
      <c r="J154" s="16">
        <f t="shared" ref="J154:S154" si="135">SUM(J151,J152,J153)</f>
        <v>28885.099320000001</v>
      </c>
      <c r="K154" s="16">
        <f t="shared" si="135"/>
        <v>78067.83600000001</v>
      </c>
      <c r="L154" s="16">
        <f t="shared" si="135"/>
        <v>106952.93532000002</v>
      </c>
      <c r="M154" s="16">
        <f t="shared" si="135"/>
        <v>3.3199999998032581E-3</v>
      </c>
      <c r="N154" s="16">
        <f t="shared" si="135"/>
        <v>6.0000000048603397E-3</v>
      </c>
      <c r="O154" s="16">
        <f t="shared" si="135"/>
        <v>0</v>
      </c>
      <c r="P154" s="16">
        <f t="shared" si="135"/>
        <v>0</v>
      </c>
      <c r="Q154" s="16">
        <f t="shared" si="135"/>
        <v>0</v>
      </c>
      <c r="R154" s="16">
        <f t="shared" si="135"/>
        <v>0</v>
      </c>
      <c r="S154" s="16">
        <f t="shared" si="135"/>
        <v>0</v>
      </c>
      <c r="T154" s="17"/>
    </row>
    <row r="155" spans="1:20" ht="13.5" customHeight="1" x14ac:dyDescent="0.2">
      <c r="A155" s="111"/>
      <c r="B155" s="114"/>
      <c r="C155" s="117"/>
      <c r="D155" s="5" t="s">
        <v>11</v>
      </c>
      <c r="E155" s="30">
        <v>2735.7449999999999</v>
      </c>
      <c r="F155" s="29">
        <v>3.33</v>
      </c>
      <c r="G155" s="29">
        <v>9</v>
      </c>
      <c r="H155" s="3">
        <v>9110.0310000000009</v>
      </c>
      <c r="I155" s="3">
        <v>24621.704000000002</v>
      </c>
      <c r="J155" s="2">
        <f>(E155*F155)</f>
        <v>9110.0308499999992</v>
      </c>
      <c r="K155" s="2">
        <f>(E155*G155)</f>
        <v>24621.704999999998</v>
      </c>
      <c r="L155" s="20">
        <f>SUM(J155,K155)</f>
        <v>33731.735849999997</v>
      </c>
      <c r="M155" s="1">
        <f>SUM(J155-H155)</f>
        <v>-1.5000000166764949E-4</v>
      </c>
      <c r="N155" s="1">
        <f>SUM(K155-I155)</f>
        <v>9.9999999656574801E-4</v>
      </c>
      <c r="O155" s="2"/>
      <c r="P155" s="2"/>
      <c r="Q155" s="1"/>
      <c r="R155" s="1"/>
      <c r="S155" s="1"/>
      <c r="T155" s="19"/>
    </row>
    <row r="156" spans="1:20" ht="13.5" customHeight="1" x14ac:dyDescent="0.2">
      <c r="A156" s="111"/>
      <c r="B156" s="114"/>
      <c r="C156" s="117"/>
      <c r="D156" s="5" t="s">
        <v>12</v>
      </c>
      <c r="E156" s="30">
        <v>2967.8209999999999</v>
      </c>
      <c r="F156" s="29">
        <v>3.33</v>
      </c>
      <c r="G156" s="29">
        <v>9</v>
      </c>
      <c r="H156" s="3">
        <v>9882.8449999999993</v>
      </c>
      <c r="I156" s="3">
        <v>26710.393</v>
      </c>
      <c r="J156" s="2">
        <f>(E156*F156)</f>
        <v>9882.8439299999991</v>
      </c>
      <c r="K156" s="2">
        <f t="shared" ref="K156:K157" si="136">(E156*G156)</f>
        <v>26710.388999999999</v>
      </c>
      <c r="L156" s="20">
        <f>SUM(J156,K156)</f>
        <v>36593.232929999998</v>
      </c>
      <c r="M156" s="1">
        <f t="shared" ref="M156:M157" si="137">SUM(J156-H156)</f>
        <v>-1.0700000002543675E-3</v>
      </c>
      <c r="N156" s="1">
        <f t="shared" ref="N156:N157" si="138">SUM(K156-I156)</f>
        <v>-4.0000000008149073E-3</v>
      </c>
      <c r="O156" s="2"/>
      <c r="P156" s="2"/>
      <c r="Q156" s="1"/>
      <c r="R156" s="1"/>
      <c r="S156" s="1"/>
      <c r="T156" s="19"/>
    </row>
    <row r="157" spans="1:20" ht="13.5" customHeight="1" x14ac:dyDescent="0.2">
      <c r="A157" s="111"/>
      <c r="B157" s="115"/>
      <c r="C157" s="117"/>
      <c r="D157" s="5" t="s">
        <v>13</v>
      </c>
      <c r="E157" s="30">
        <v>2828.2280000000001</v>
      </c>
      <c r="F157" s="29">
        <v>3.33</v>
      </c>
      <c r="G157" s="29">
        <v>9</v>
      </c>
      <c r="H157" s="3">
        <v>9418</v>
      </c>
      <c r="I157" s="3">
        <v>25454.053</v>
      </c>
      <c r="J157" s="2">
        <f>(E157*F157)</f>
        <v>9417.999240000001</v>
      </c>
      <c r="K157" s="2">
        <f t="shared" si="136"/>
        <v>25454.052</v>
      </c>
      <c r="L157" s="20">
        <f>SUM(J157,K157)</f>
        <v>34872.051240000001</v>
      </c>
      <c r="M157" s="1">
        <f t="shared" si="137"/>
        <v>-7.5999999899067916E-4</v>
      </c>
      <c r="N157" s="1">
        <f t="shared" si="138"/>
        <v>-1.0000000002037268E-3</v>
      </c>
      <c r="O157" s="2"/>
      <c r="P157" s="2"/>
      <c r="Q157" s="1"/>
      <c r="R157" s="1"/>
      <c r="S157" s="1"/>
      <c r="T157" s="19"/>
    </row>
    <row r="158" spans="1:20" ht="13.5" customHeight="1" x14ac:dyDescent="0.2">
      <c r="A158" s="111"/>
      <c r="B158" s="37"/>
      <c r="C158" s="117"/>
      <c r="D158" s="34" t="s">
        <v>53</v>
      </c>
      <c r="E158" s="16">
        <f>SUM(E155,E156,E157)</f>
        <v>8531.7939999999999</v>
      </c>
      <c r="F158" s="16"/>
      <c r="G158" s="16"/>
      <c r="H158" s="44">
        <f>SUM(H155:H157)</f>
        <v>28410.876</v>
      </c>
      <c r="I158" s="44">
        <f>SUM(I155:I157)</f>
        <v>76786.149999999994</v>
      </c>
      <c r="J158" s="16">
        <f t="shared" ref="J158:S158" si="139">SUM(J155,J156,J157)</f>
        <v>28410.874019999999</v>
      </c>
      <c r="K158" s="16">
        <f t="shared" si="139"/>
        <v>76786.145999999993</v>
      </c>
      <c r="L158" s="16">
        <f t="shared" si="139"/>
        <v>105197.02002</v>
      </c>
      <c r="M158" s="16">
        <f t="shared" si="139"/>
        <v>-1.9800000009126961E-3</v>
      </c>
      <c r="N158" s="16">
        <f t="shared" si="139"/>
        <v>-4.0000000044528861E-3</v>
      </c>
      <c r="O158" s="16">
        <f t="shared" si="139"/>
        <v>0</v>
      </c>
      <c r="P158" s="16">
        <f t="shared" si="139"/>
        <v>0</v>
      </c>
      <c r="Q158" s="16">
        <f t="shared" si="139"/>
        <v>0</v>
      </c>
      <c r="R158" s="16">
        <f t="shared" si="139"/>
        <v>0</v>
      </c>
      <c r="S158" s="16">
        <f t="shared" si="139"/>
        <v>0</v>
      </c>
      <c r="T158" s="17"/>
    </row>
    <row r="159" spans="1:20" ht="13.5" customHeight="1" x14ac:dyDescent="0.2">
      <c r="A159" s="111"/>
      <c r="B159" s="113" t="s">
        <v>29</v>
      </c>
      <c r="C159" s="117"/>
      <c r="D159" s="5" t="s">
        <v>14</v>
      </c>
      <c r="E159" s="30">
        <v>802.01900000000001</v>
      </c>
      <c r="F159" s="29">
        <v>3.33</v>
      </c>
      <c r="G159" s="29">
        <v>9</v>
      </c>
      <c r="H159" s="3">
        <v>2670.7240000000002</v>
      </c>
      <c r="I159" s="3">
        <v>7218.174</v>
      </c>
      <c r="J159" s="2">
        <f>(E159*F159)</f>
        <v>2670.72327</v>
      </c>
      <c r="K159" s="2">
        <f>(E159*G159)</f>
        <v>7218.1710000000003</v>
      </c>
      <c r="L159" s="20">
        <f>SUM(J159,K159)</f>
        <v>9888.8942700000007</v>
      </c>
      <c r="M159" s="1">
        <f>SUM(J159-H159)</f>
        <v>-7.3000000020329026E-4</v>
      </c>
      <c r="N159" s="1">
        <f>SUM(K159-I159)</f>
        <v>-2.9999999997016857E-3</v>
      </c>
      <c r="O159" s="2"/>
      <c r="P159" s="2"/>
      <c r="Q159" s="1"/>
      <c r="R159" s="1"/>
      <c r="S159" s="1"/>
      <c r="T159" s="19"/>
    </row>
    <row r="160" spans="1:20" ht="13.5" customHeight="1" x14ac:dyDescent="0.2">
      <c r="A160" s="111"/>
      <c r="B160" s="114"/>
      <c r="C160" s="117"/>
      <c r="D160" s="5" t="s">
        <v>15</v>
      </c>
      <c r="E160" s="30">
        <v>788.82</v>
      </c>
      <c r="F160" s="29">
        <v>3.33</v>
      </c>
      <c r="G160" s="29">
        <v>9</v>
      </c>
      <c r="H160" s="3">
        <v>2626.76</v>
      </c>
      <c r="I160" s="3">
        <v>7099.34</v>
      </c>
      <c r="J160" s="2">
        <f>(E160*F160)</f>
        <v>2626.7706000000003</v>
      </c>
      <c r="K160" s="2">
        <f t="shared" ref="K160:K161" si="140">(E160*G160)</f>
        <v>7099.38</v>
      </c>
      <c r="L160" s="20">
        <f>SUM(J160,K160)</f>
        <v>9726.1506000000008</v>
      </c>
      <c r="M160" s="1">
        <f t="shared" ref="M160:M161" si="141">SUM(J160-H160)</f>
        <v>1.0600000000067666E-2</v>
      </c>
      <c r="N160" s="1">
        <f t="shared" ref="N160:N161" si="142">SUM(K160-I160)</f>
        <v>3.999999999996362E-2</v>
      </c>
      <c r="O160" s="2"/>
      <c r="P160" s="2"/>
      <c r="Q160" s="1"/>
      <c r="R160" s="1"/>
      <c r="S160" s="1"/>
      <c r="T160" s="19"/>
    </row>
    <row r="161" spans="1:20" ht="13.5" customHeight="1" x14ac:dyDescent="0.2">
      <c r="A161" s="111"/>
      <c r="B161" s="114"/>
      <c r="C161" s="117"/>
      <c r="D161" s="5" t="s">
        <v>16</v>
      </c>
      <c r="E161" s="31">
        <v>813.85</v>
      </c>
      <c r="F161" s="29">
        <v>3.33</v>
      </c>
      <c r="G161" s="29">
        <v>9</v>
      </c>
      <c r="H161" s="3">
        <v>2710.11</v>
      </c>
      <c r="I161" s="3">
        <v>7324.61</v>
      </c>
      <c r="J161" s="2">
        <f>(E161*F161)</f>
        <v>2710.1205</v>
      </c>
      <c r="K161" s="2">
        <f t="shared" si="140"/>
        <v>7324.6500000000005</v>
      </c>
      <c r="L161" s="20">
        <f>SUM(J161,K161)</f>
        <v>10034.770500000001</v>
      </c>
      <c r="M161" s="1">
        <f t="shared" si="141"/>
        <v>1.0499999999865395E-2</v>
      </c>
      <c r="N161" s="1">
        <f t="shared" si="142"/>
        <v>4.0000000000873115E-2</v>
      </c>
      <c r="O161" s="2"/>
      <c r="P161" s="2"/>
      <c r="Q161" s="1"/>
      <c r="R161" s="1"/>
      <c r="S161" s="1"/>
      <c r="T161" s="19"/>
    </row>
    <row r="162" spans="1:20" ht="13.5" customHeight="1" x14ac:dyDescent="0.2">
      <c r="A162" s="111"/>
      <c r="B162" s="114"/>
      <c r="C162" s="117"/>
      <c r="D162" s="34" t="s">
        <v>54</v>
      </c>
      <c r="E162" s="16">
        <f>SUM(E159,E160,E161)</f>
        <v>2404.6889999999999</v>
      </c>
      <c r="F162" s="16"/>
      <c r="G162" s="16"/>
      <c r="H162" s="44">
        <f>SUM(H159:H161)</f>
        <v>8007.594000000001</v>
      </c>
      <c r="I162" s="44">
        <f>SUM(I159:I161)</f>
        <v>21642.124</v>
      </c>
      <c r="J162" s="16">
        <f t="shared" ref="J162:S162" si="143">SUM(J159,J160,J161)</f>
        <v>8007.6143700000002</v>
      </c>
      <c r="K162" s="16">
        <f t="shared" si="143"/>
        <v>21642.201000000001</v>
      </c>
      <c r="L162" s="16">
        <f t="shared" si="143"/>
        <v>29649.815370000004</v>
      </c>
      <c r="M162" s="16">
        <f t="shared" si="143"/>
        <v>2.0369999999729771E-2</v>
      </c>
      <c r="N162" s="16">
        <f t="shared" si="143"/>
        <v>7.7000000001135049E-2</v>
      </c>
      <c r="O162" s="16">
        <f t="shared" si="143"/>
        <v>0</v>
      </c>
      <c r="P162" s="16">
        <f t="shared" si="143"/>
        <v>0</v>
      </c>
      <c r="Q162" s="16">
        <f t="shared" si="143"/>
        <v>0</v>
      </c>
      <c r="R162" s="16">
        <f t="shared" si="143"/>
        <v>0</v>
      </c>
      <c r="S162" s="16">
        <f t="shared" si="143"/>
        <v>0</v>
      </c>
      <c r="T162" s="17"/>
    </row>
    <row r="163" spans="1:20" ht="13.5" customHeight="1" x14ac:dyDescent="0.2">
      <c r="A163" s="111"/>
      <c r="B163" s="114"/>
      <c r="C163" s="117"/>
      <c r="D163" s="5" t="s">
        <v>17</v>
      </c>
      <c r="E163" s="30">
        <v>797.62900000000002</v>
      </c>
      <c r="F163" s="29">
        <v>3.33</v>
      </c>
      <c r="G163" s="29">
        <v>9</v>
      </c>
      <c r="H163" s="3">
        <v>2656.11</v>
      </c>
      <c r="I163" s="3">
        <v>7178.66</v>
      </c>
      <c r="J163" s="2">
        <f>(E163*F163)</f>
        <v>2656.10457</v>
      </c>
      <c r="K163" s="2">
        <f>(E163*G163)</f>
        <v>7178.6610000000001</v>
      </c>
      <c r="L163" s="20">
        <f>SUM(J163,K163)</f>
        <v>9834.7655699999996</v>
      </c>
      <c r="M163" s="1">
        <f>SUM(J163-H163)</f>
        <v>-5.4300000001603621E-3</v>
      </c>
      <c r="N163" s="1">
        <f>SUM(K163-I163)</f>
        <v>1.0000000002037268E-3</v>
      </c>
      <c r="O163" s="2"/>
      <c r="P163" s="2"/>
      <c r="Q163" s="1"/>
      <c r="R163" s="1"/>
      <c r="S163" s="1"/>
      <c r="T163" s="19"/>
    </row>
    <row r="164" spans="1:20" ht="12.75" customHeight="1" x14ac:dyDescent="0.2">
      <c r="A164" s="111"/>
      <c r="B164" s="114"/>
      <c r="C164" s="117"/>
      <c r="D164" s="5" t="s">
        <v>18</v>
      </c>
      <c r="E164" s="30">
        <v>802.35199999999998</v>
      </c>
      <c r="F164" s="29">
        <v>3.33</v>
      </c>
      <c r="G164" s="29">
        <v>9</v>
      </c>
      <c r="H164" s="3">
        <v>2671.83</v>
      </c>
      <c r="I164" s="3">
        <v>7221.16</v>
      </c>
      <c r="J164" s="2">
        <f>(E164*F164)</f>
        <v>2671.8321599999999</v>
      </c>
      <c r="K164" s="2">
        <f t="shared" ref="K164:K165" si="144">(E164*G164)</f>
        <v>7221.1679999999997</v>
      </c>
      <c r="L164" s="20">
        <f>SUM(J164,K164)</f>
        <v>9893.0001599999996</v>
      </c>
      <c r="M164" s="1">
        <f t="shared" ref="M164:M165" si="145">SUM(J164-H164)</f>
        <v>2.1600000000034925E-3</v>
      </c>
      <c r="N164" s="1">
        <f t="shared" ref="N164:N165" si="146">SUM(K164-I164)</f>
        <v>7.9999999998108251E-3</v>
      </c>
      <c r="O164" s="2"/>
      <c r="P164" s="2"/>
      <c r="Q164" s="1"/>
      <c r="R164" s="1"/>
      <c r="S164" s="1"/>
      <c r="T164" s="19"/>
    </row>
    <row r="165" spans="1:20" ht="13.5" customHeight="1" x14ac:dyDescent="0.2">
      <c r="A165" s="112"/>
      <c r="B165" s="115"/>
      <c r="C165" s="118"/>
      <c r="D165" s="5" t="s">
        <v>19</v>
      </c>
      <c r="E165" s="31">
        <v>806.74</v>
      </c>
      <c r="F165" s="29">
        <v>3.33</v>
      </c>
      <c r="G165" s="29">
        <v>9</v>
      </c>
      <c r="H165" s="3">
        <v>2686.44</v>
      </c>
      <c r="I165" s="3">
        <v>7260.64</v>
      </c>
      <c r="J165" s="2">
        <f>(E165*F165)</f>
        <v>2686.4441999999999</v>
      </c>
      <c r="K165" s="2">
        <f t="shared" si="144"/>
        <v>7260.66</v>
      </c>
      <c r="L165" s="20">
        <f>SUM(J165,K165)</f>
        <v>9947.1041999999998</v>
      </c>
      <c r="M165" s="1">
        <f t="shared" si="145"/>
        <v>4.1999999998552084E-3</v>
      </c>
      <c r="N165" s="1">
        <f t="shared" si="146"/>
        <v>1.9999999999527063E-2</v>
      </c>
      <c r="O165" s="2"/>
      <c r="P165" s="2"/>
      <c r="Q165" s="1"/>
      <c r="R165" s="1"/>
      <c r="S165" s="1"/>
      <c r="T165" s="19"/>
    </row>
    <row r="166" spans="1:20" ht="24.75" x14ac:dyDescent="0.25">
      <c r="A166" s="8"/>
      <c r="B166" s="8"/>
      <c r="C166" s="8"/>
      <c r="D166" s="34" t="s">
        <v>55</v>
      </c>
      <c r="E166" s="16">
        <f>SUM(E163,E164,E165)</f>
        <v>2406.721</v>
      </c>
      <c r="F166" s="16"/>
      <c r="G166" s="16"/>
      <c r="H166" s="44">
        <f>SUM(H163:H165)</f>
        <v>8014.380000000001</v>
      </c>
      <c r="I166" s="44">
        <f>SUM(I163:I165)</f>
        <v>21660.46</v>
      </c>
      <c r="J166" s="16">
        <f t="shared" ref="J166:S166" si="147">SUM(J163,J164,J165)</f>
        <v>8014.3809299999994</v>
      </c>
      <c r="K166" s="16">
        <f t="shared" si="147"/>
        <v>21660.489000000001</v>
      </c>
      <c r="L166" s="16">
        <f t="shared" si="147"/>
        <v>29674.869930000001</v>
      </c>
      <c r="M166" s="16">
        <f t="shared" si="147"/>
        <v>9.299999996983388E-4</v>
      </c>
      <c r="N166" s="16">
        <f t="shared" si="147"/>
        <v>2.8999999999541615E-2</v>
      </c>
      <c r="O166" s="16">
        <f t="shared" si="147"/>
        <v>0</v>
      </c>
      <c r="P166" s="16">
        <f t="shared" si="147"/>
        <v>0</v>
      </c>
      <c r="Q166" s="16">
        <f t="shared" si="147"/>
        <v>0</v>
      </c>
      <c r="R166" s="16">
        <f t="shared" si="147"/>
        <v>0</v>
      </c>
      <c r="S166" s="16">
        <f t="shared" si="147"/>
        <v>0</v>
      </c>
      <c r="T166" s="17"/>
    </row>
    <row r="167" spans="1:20" s="43" customFormat="1" ht="24" x14ac:dyDescent="0.2">
      <c r="A167" s="73"/>
      <c r="B167" s="73"/>
      <c r="C167" s="74"/>
      <c r="D167" s="72" t="s">
        <v>58</v>
      </c>
      <c r="E167" s="75">
        <f>SUM(E154+E158+E162+E166)</f>
        <v>22017.407999999999</v>
      </c>
      <c r="F167" s="75"/>
      <c r="G167" s="75"/>
      <c r="H167" s="76">
        <f>SUM(H166,H162,H158,H154)</f>
        <v>73317.945999999996</v>
      </c>
      <c r="I167" s="76">
        <f>SUM(I166,I162,I158,I154)</f>
        <v>198156.56400000001</v>
      </c>
      <c r="J167" s="75">
        <f t="shared" ref="J167:S167" si="148">SUM(J154+J158+J162+J166)</f>
        <v>73317.968640000006</v>
      </c>
      <c r="K167" s="75">
        <f t="shared" si="148"/>
        <v>198156.67200000002</v>
      </c>
      <c r="L167" s="75">
        <f t="shared" si="148"/>
        <v>271474.64064</v>
      </c>
      <c r="M167" s="75">
        <f t="shared" si="148"/>
        <v>2.2639999998318672E-2</v>
      </c>
      <c r="N167" s="75">
        <f t="shared" si="148"/>
        <v>0.10800000000108412</v>
      </c>
      <c r="O167" s="75">
        <f t="shared" si="148"/>
        <v>0</v>
      </c>
      <c r="P167" s="75">
        <f t="shared" si="148"/>
        <v>0</v>
      </c>
      <c r="Q167" s="75">
        <f t="shared" si="148"/>
        <v>0</v>
      </c>
      <c r="R167" s="75">
        <f t="shared" si="148"/>
        <v>0</v>
      </c>
      <c r="S167" s="75">
        <f t="shared" si="148"/>
        <v>0</v>
      </c>
      <c r="T167" s="77"/>
    </row>
    <row r="168" spans="1:20" s="43" customFormat="1" ht="36" x14ac:dyDescent="0.2">
      <c r="A168" s="38"/>
      <c r="B168" s="38"/>
      <c r="C168" s="39"/>
      <c r="D168" s="40" t="s">
        <v>59</v>
      </c>
      <c r="E168" s="41">
        <f>E167+'2011'!E159</f>
        <v>63056.414000000004</v>
      </c>
      <c r="F168" s="41"/>
      <c r="G168" s="41"/>
      <c r="H168" s="41">
        <f>H167+'2011'!H159</f>
        <v>209977.83499999999</v>
      </c>
      <c r="I168" s="41">
        <f>I167+'2011'!I159</f>
        <v>321273.58100000001</v>
      </c>
      <c r="J168" s="41">
        <f>J167+'2011'!J159</f>
        <v>209977.85864000002</v>
      </c>
      <c r="K168" s="41">
        <f>K167+'2011'!K159</f>
        <v>321273.69200000004</v>
      </c>
      <c r="L168" s="41">
        <f>L167+'2011'!L159</f>
        <v>531251.55064000003</v>
      </c>
      <c r="M168" s="41">
        <f>M167+'2011'!M159</f>
        <v>2.2639999998318672E-2</v>
      </c>
      <c r="N168" s="41">
        <f>N167+'2011'!N159</f>
        <v>0.12800000000152068</v>
      </c>
      <c r="O168" s="41">
        <f>O167+'2011'!O159</f>
        <v>0</v>
      </c>
      <c r="P168" s="41">
        <f>P167+'2011'!P159</f>
        <v>0</v>
      </c>
      <c r="Q168" s="41">
        <f>Q167+'2011'!Q159</f>
        <v>0</v>
      </c>
      <c r="R168" s="41">
        <f>R167+'2011'!R159</f>
        <v>0</v>
      </c>
      <c r="S168" s="41">
        <f>S167+'2011'!S159</f>
        <v>0</v>
      </c>
      <c r="T168" s="42"/>
    </row>
    <row r="169" spans="1:20" ht="12.75" customHeight="1" x14ac:dyDescent="0.2">
      <c r="A169" s="110">
        <v>10</v>
      </c>
      <c r="B169" s="113" t="s">
        <v>34</v>
      </c>
      <c r="C169" s="122" t="s">
        <v>30</v>
      </c>
      <c r="D169" s="5" t="s">
        <v>8</v>
      </c>
      <c r="E169" s="30">
        <v>200.89</v>
      </c>
      <c r="F169" s="29">
        <v>3.33</v>
      </c>
      <c r="G169" s="29">
        <v>9</v>
      </c>
      <c r="H169" s="3">
        <v>668.96400000000006</v>
      </c>
      <c r="I169" s="3">
        <v>1808.011</v>
      </c>
      <c r="J169" s="2">
        <f>(E169*F169)</f>
        <v>668.96370000000002</v>
      </c>
      <c r="K169" s="2">
        <f>(E169*G169)</f>
        <v>1808.0099999999998</v>
      </c>
      <c r="L169" s="20">
        <f>SUM(J169,K169)</f>
        <v>2476.9736999999996</v>
      </c>
      <c r="M169" s="1">
        <f>SUM(J169-H169)</f>
        <v>-3.0000000003838068E-4</v>
      </c>
      <c r="N169" s="1">
        <f>SUM(K169-I169)</f>
        <v>-1.0000000002037268E-3</v>
      </c>
      <c r="O169" s="2"/>
      <c r="P169" s="2"/>
      <c r="Q169" s="1"/>
      <c r="R169" s="1"/>
      <c r="S169" s="1"/>
      <c r="T169" s="19"/>
    </row>
    <row r="170" spans="1:20" ht="12.75" customHeight="1" x14ac:dyDescent="0.2">
      <c r="A170" s="111"/>
      <c r="B170" s="114"/>
      <c r="C170" s="123"/>
      <c r="D170" s="5" t="s">
        <v>9</v>
      </c>
      <c r="E170" s="31">
        <v>224.91200000000001</v>
      </c>
      <c r="F170" s="29">
        <v>3.33</v>
      </c>
      <c r="G170" s="29">
        <v>9</v>
      </c>
      <c r="H170" s="3">
        <v>748.95699999999999</v>
      </c>
      <c r="I170" s="3">
        <v>2024.2080000000001</v>
      </c>
      <c r="J170" s="2">
        <f>(E170*F170)</f>
        <v>748.95695999999998</v>
      </c>
      <c r="K170" s="2">
        <f t="shared" ref="K170:K171" si="149">(E170*G170)</f>
        <v>2024.2080000000001</v>
      </c>
      <c r="L170" s="20">
        <f>SUM(J170,K170)</f>
        <v>2773.1649600000001</v>
      </c>
      <c r="M170" s="1">
        <f t="shared" ref="M170:M171" si="150">SUM(J170-H170)</f>
        <v>-4.0000000012696546E-5</v>
      </c>
      <c r="N170" s="1">
        <f t="shared" ref="N170:N171" si="151">SUM(K170-I170)</f>
        <v>0</v>
      </c>
      <c r="O170" s="2"/>
      <c r="P170" s="2"/>
      <c r="Q170" s="1"/>
      <c r="R170" s="1"/>
      <c r="S170" s="1"/>
      <c r="T170" s="19"/>
    </row>
    <row r="171" spans="1:20" ht="12.75" customHeight="1" x14ac:dyDescent="0.2">
      <c r="A171" s="111"/>
      <c r="B171" s="114"/>
      <c r="C171" s="123"/>
      <c r="D171" s="5" t="s">
        <v>10</v>
      </c>
      <c r="E171" s="31">
        <v>386.185</v>
      </c>
      <c r="F171" s="29">
        <v>3.33</v>
      </c>
      <c r="G171" s="29">
        <v>9</v>
      </c>
      <c r="H171" s="3">
        <v>1285.9949999999999</v>
      </c>
      <c r="I171" s="3">
        <v>3475.6619999999998</v>
      </c>
      <c r="J171" s="2">
        <f>(E171*F171)</f>
        <v>1285.99605</v>
      </c>
      <c r="K171" s="2">
        <f t="shared" si="149"/>
        <v>3475.665</v>
      </c>
      <c r="L171" s="20">
        <f>SUM(J171,K171)</f>
        <v>4761.6610499999997</v>
      </c>
      <c r="M171" s="1">
        <f t="shared" si="150"/>
        <v>1.0500000000774889E-3</v>
      </c>
      <c r="N171" s="1">
        <f t="shared" si="151"/>
        <v>3.0000000001564331E-3</v>
      </c>
      <c r="O171" s="2"/>
      <c r="P171" s="2"/>
      <c r="Q171" s="1"/>
      <c r="R171" s="1"/>
      <c r="S171" s="1"/>
      <c r="T171" s="19"/>
    </row>
    <row r="172" spans="1:20" ht="12.75" customHeight="1" x14ac:dyDescent="0.2">
      <c r="A172" s="111"/>
      <c r="B172" s="114"/>
      <c r="C172" s="123"/>
      <c r="D172" s="34" t="s">
        <v>52</v>
      </c>
      <c r="E172" s="16">
        <f>SUM(E169,E170,E171)</f>
        <v>811.98700000000008</v>
      </c>
      <c r="F172" s="16"/>
      <c r="G172" s="16"/>
      <c r="H172" s="44">
        <f>SUM(H169:H171)</f>
        <v>2703.9160000000002</v>
      </c>
      <c r="I172" s="44">
        <f>SUM(I169:I171)</f>
        <v>7307.8809999999994</v>
      </c>
      <c r="J172" s="16">
        <f t="shared" ref="J172:S172" si="152">SUM(J169,J170,J171)</f>
        <v>2703.91671</v>
      </c>
      <c r="K172" s="16">
        <f t="shared" si="152"/>
        <v>7307.8829999999998</v>
      </c>
      <c r="L172" s="16">
        <f t="shared" si="152"/>
        <v>10011.799709999999</v>
      </c>
      <c r="M172" s="16">
        <f t="shared" si="152"/>
        <v>7.1000000002641173E-4</v>
      </c>
      <c r="N172" s="16">
        <f t="shared" si="152"/>
        <v>1.9999999999527063E-3</v>
      </c>
      <c r="O172" s="16">
        <f t="shared" si="152"/>
        <v>0</v>
      </c>
      <c r="P172" s="16">
        <f t="shared" si="152"/>
        <v>0</v>
      </c>
      <c r="Q172" s="16">
        <f t="shared" si="152"/>
        <v>0</v>
      </c>
      <c r="R172" s="16">
        <f t="shared" si="152"/>
        <v>0</v>
      </c>
      <c r="S172" s="16">
        <f t="shared" si="152"/>
        <v>0</v>
      </c>
      <c r="T172" s="17"/>
    </row>
    <row r="173" spans="1:20" ht="12.75" customHeight="1" x14ac:dyDescent="0.2">
      <c r="A173" s="111"/>
      <c r="B173" s="114"/>
      <c r="C173" s="123"/>
      <c r="D173" s="5" t="s">
        <v>11</v>
      </c>
      <c r="E173" s="30">
        <v>341.91300000000001</v>
      </c>
      <c r="F173" s="29">
        <v>3.33</v>
      </c>
      <c r="G173" s="29">
        <v>9</v>
      </c>
      <c r="H173" s="3">
        <v>1138.57</v>
      </c>
      <c r="I173" s="3">
        <v>3077.2179999999998</v>
      </c>
      <c r="J173" s="2">
        <f>(E173*F173)</f>
        <v>1138.5702900000001</v>
      </c>
      <c r="K173" s="2">
        <f>(E173*G173)</f>
        <v>3077.2170000000001</v>
      </c>
      <c r="L173" s="20">
        <f>SUM(J173,K173)</f>
        <v>4215.7872900000002</v>
      </c>
      <c r="M173" s="1">
        <f>SUM(J173-H173)</f>
        <v>2.9000000017731509E-4</v>
      </c>
      <c r="N173" s="1">
        <f>SUM(K173-I173)</f>
        <v>-9.9999999974897946E-4</v>
      </c>
      <c r="O173" s="2"/>
      <c r="P173" s="2"/>
      <c r="Q173" s="1"/>
      <c r="R173" s="1"/>
      <c r="S173" s="1"/>
      <c r="T173" s="19"/>
    </row>
    <row r="174" spans="1:20" ht="12.75" customHeight="1" x14ac:dyDescent="0.2">
      <c r="A174" s="111"/>
      <c r="B174" s="114"/>
      <c r="C174" s="123"/>
      <c r="D174" s="5" t="s">
        <v>12</v>
      </c>
      <c r="E174" s="30">
        <v>317.81200000000001</v>
      </c>
      <c r="F174" s="29">
        <v>3.33</v>
      </c>
      <c r="G174" s="29">
        <v>9</v>
      </c>
      <c r="H174" s="3">
        <v>1058.3150000000001</v>
      </c>
      <c r="I174" s="3">
        <v>2860.3119999999999</v>
      </c>
      <c r="J174" s="2">
        <f>(E174*F174)</f>
        <v>1058.31396</v>
      </c>
      <c r="K174" s="2">
        <f t="shared" ref="K174:K175" si="153">(E174*G174)</f>
        <v>2860.308</v>
      </c>
      <c r="L174" s="20">
        <f>SUM(J174,K174)</f>
        <v>3918.6219599999999</v>
      </c>
      <c r="M174" s="1">
        <f t="shared" ref="M174:M175" si="154">SUM(J174-H174)</f>
        <v>-1.0400000001027365E-3</v>
      </c>
      <c r="N174" s="1">
        <f>SUM(K174-I174)</f>
        <v>-3.9999999999054126E-3</v>
      </c>
      <c r="O174" s="2"/>
      <c r="P174" s="2"/>
      <c r="Q174" s="1"/>
      <c r="R174" s="1"/>
      <c r="S174" s="1"/>
      <c r="T174" s="19"/>
    </row>
    <row r="175" spans="1:20" ht="12.75" customHeight="1" x14ac:dyDescent="0.2">
      <c r="A175" s="111"/>
      <c r="B175" s="115"/>
      <c r="C175" s="123"/>
      <c r="D175" s="5" t="s">
        <v>13</v>
      </c>
      <c r="E175" s="30">
        <v>339.56599999999997</v>
      </c>
      <c r="F175" s="29">
        <v>3.33</v>
      </c>
      <c r="G175" s="29">
        <v>9</v>
      </c>
      <c r="H175" s="3">
        <v>1130.7539999999999</v>
      </c>
      <c r="I175" s="3">
        <v>3056.0920000000001</v>
      </c>
      <c r="J175" s="2">
        <f>(E175*F175)</f>
        <v>1130.75478</v>
      </c>
      <c r="K175" s="2">
        <f t="shared" si="153"/>
        <v>3056.0939999999996</v>
      </c>
      <c r="L175" s="20">
        <f>SUM(J175,K175)</f>
        <v>4186.8487799999994</v>
      </c>
      <c r="M175" s="1">
        <f t="shared" si="154"/>
        <v>7.8000000007705239E-4</v>
      </c>
      <c r="N175" s="1">
        <f>SUM(K175-I175)</f>
        <v>1.9999999994979589E-3</v>
      </c>
      <c r="O175" s="2"/>
      <c r="P175" s="2"/>
      <c r="Q175" s="1"/>
      <c r="R175" s="1"/>
      <c r="S175" s="1"/>
      <c r="T175" s="19"/>
    </row>
    <row r="176" spans="1:20" ht="12.75" customHeight="1" x14ac:dyDescent="0.2">
      <c r="A176" s="111"/>
      <c r="B176" s="37"/>
      <c r="C176" s="123"/>
      <c r="D176" s="34" t="s">
        <v>53</v>
      </c>
      <c r="E176" s="16">
        <f>SUM(E173,E174,E175)</f>
        <v>999.29099999999994</v>
      </c>
      <c r="F176" s="16"/>
      <c r="G176" s="16"/>
      <c r="H176" s="44">
        <f>SUM(H173:H175)</f>
        <v>3327.6390000000001</v>
      </c>
      <c r="I176" s="44">
        <f>SUM(I173:I175)</f>
        <v>8993.6219999999994</v>
      </c>
      <c r="J176" s="16">
        <f t="shared" ref="J176:S176" si="155">SUM(J173,J174,J175)</f>
        <v>3327.6390300000003</v>
      </c>
      <c r="K176" s="16">
        <f t="shared" si="155"/>
        <v>8993.6189999999988</v>
      </c>
      <c r="L176" s="16">
        <f t="shared" si="155"/>
        <v>12321.258030000001</v>
      </c>
      <c r="M176" s="16">
        <f t="shared" si="155"/>
        <v>3.0000000151630957E-5</v>
      </c>
      <c r="N176" s="16">
        <f t="shared" si="155"/>
        <v>-3.0000000001564331E-3</v>
      </c>
      <c r="O176" s="16">
        <f t="shared" si="155"/>
        <v>0</v>
      </c>
      <c r="P176" s="16">
        <f t="shared" si="155"/>
        <v>0</v>
      </c>
      <c r="Q176" s="16">
        <f t="shared" si="155"/>
        <v>0</v>
      </c>
      <c r="R176" s="16">
        <f t="shared" si="155"/>
        <v>0</v>
      </c>
      <c r="S176" s="16">
        <f t="shared" si="155"/>
        <v>0</v>
      </c>
      <c r="T176" s="17"/>
    </row>
    <row r="177" spans="1:20" ht="12.75" customHeight="1" x14ac:dyDescent="0.2">
      <c r="A177" s="111"/>
      <c r="B177" s="113" t="s">
        <v>29</v>
      </c>
      <c r="C177" s="123"/>
      <c r="D177" s="5" t="s">
        <v>14</v>
      </c>
      <c r="E177" s="30">
        <v>98.38</v>
      </c>
      <c r="F177" s="29">
        <v>3.33</v>
      </c>
      <c r="G177" s="29">
        <v>9</v>
      </c>
      <c r="H177" s="3">
        <v>327.60500000000002</v>
      </c>
      <c r="I177" s="3">
        <v>885.41899999999998</v>
      </c>
      <c r="J177" s="2">
        <f>(E177*F177)</f>
        <v>327.60539999999997</v>
      </c>
      <c r="K177" s="2">
        <f>(E177*G177)</f>
        <v>885.42</v>
      </c>
      <c r="L177" s="20">
        <f>SUM(J177,K177)</f>
        <v>1213.0254</v>
      </c>
      <c r="M177" s="1">
        <f>SUM(J177-H177)</f>
        <v>3.999999999564352E-4</v>
      </c>
      <c r="N177" s="1">
        <f>SUM(K177-I177)</f>
        <v>9.9999999997635314E-4</v>
      </c>
      <c r="O177" s="2"/>
      <c r="P177" s="2"/>
      <c r="Q177" s="1"/>
      <c r="R177" s="1"/>
      <c r="S177" s="1"/>
      <c r="T177" s="19"/>
    </row>
    <row r="178" spans="1:20" ht="12.75" customHeight="1" x14ac:dyDescent="0.2">
      <c r="A178" s="111"/>
      <c r="B178" s="114"/>
      <c r="C178" s="123"/>
      <c r="D178" s="5" t="s">
        <v>15</v>
      </c>
      <c r="E178" s="30">
        <v>104.68</v>
      </c>
      <c r="F178" s="29">
        <v>3.33</v>
      </c>
      <c r="G178" s="29">
        <v>9</v>
      </c>
      <c r="H178" s="3">
        <v>348.59</v>
      </c>
      <c r="I178" s="3">
        <v>942.12</v>
      </c>
      <c r="J178" s="2">
        <f>(E178*F178)</f>
        <v>348.58440000000002</v>
      </c>
      <c r="K178" s="2">
        <f t="shared" ref="K178:K179" si="156">(E178*G178)</f>
        <v>942.12000000000012</v>
      </c>
      <c r="L178" s="20">
        <f>SUM(J178,K178)</f>
        <v>1290.7044000000001</v>
      </c>
      <c r="M178" s="1">
        <f t="shared" ref="M178:M179" si="157">SUM(J178-H178)</f>
        <v>-5.599999999958527E-3</v>
      </c>
      <c r="N178" s="1">
        <f t="shared" ref="N178:N179" si="158">SUM(K178-I178)</f>
        <v>1.1368683772161603E-13</v>
      </c>
      <c r="O178" s="2"/>
      <c r="P178" s="2"/>
      <c r="Q178" s="1"/>
      <c r="R178" s="1"/>
      <c r="S178" s="1"/>
      <c r="T178" s="19"/>
    </row>
    <row r="179" spans="1:20" ht="12.75" customHeight="1" x14ac:dyDescent="0.2">
      <c r="A179" s="111"/>
      <c r="B179" s="114"/>
      <c r="C179" s="123"/>
      <c r="D179" s="5" t="s">
        <v>16</v>
      </c>
      <c r="E179" s="31">
        <v>93.55</v>
      </c>
      <c r="F179" s="29">
        <v>3.33</v>
      </c>
      <c r="G179" s="29">
        <v>9</v>
      </c>
      <c r="H179" s="3">
        <v>311.51</v>
      </c>
      <c r="I179" s="3">
        <v>841.93</v>
      </c>
      <c r="J179" s="2">
        <f>(E179*F179)</f>
        <v>311.5215</v>
      </c>
      <c r="K179" s="2">
        <f t="shared" si="156"/>
        <v>841.94999999999993</v>
      </c>
      <c r="L179" s="20">
        <f>SUM(J179,K179)</f>
        <v>1153.4714999999999</v>
      </c>
      <c r="M179" s="1">
        <f t="shared" si="157"/>
        <v>1.1500000000012278E-2</v>
      </c>
      <c r="N179" s="1">
        <f t="shared" si="158"/>
        <v>1.999999999998181E-2</v>
      </c>
      <c r="O179" s="2"/>
      <c r="P179" s="2"/>
      <c r="Q179" s="1"/>
      <c r="R179" s="1"/>
      <c r="S179" s="1"/>
      <c r="T179" s="19"/>
    </row>
    <row r="180" spans="1:20" ht="12.75" customHeight="1" x14ac:dyDescent="0.2">
      <c r="A180" s="111"/>
      <c r="B180" s="114"/>
      <c r="C180" s="123"/>
      <c r="D180" s="34" t="s">
        <v>54</v>
      </c>
      <c r="E180" s="16">
        <f>SUM(E177,E178,E179)</f>
        <v>296.61</v>
      </c>
      <c r="F180" s="16"/>
      <c r="G180" s="16"/>
      <c r="H180" s="44">
        <f>SUM(H177:H179)</f>
        <v>987.70499999999993</v>
      </c>
      <c r="I180" s="44">
        <f>SUM(I177:I179)</f>
        <v>2669.4690000000001</v>
      </c>
      <c r="J180" s="16">
        <f t="shared" ref="J180:S180" si="159">SUM(J177,J178,J179)</f>
        <v>987.71129999999994</v>
      </c>
      <c r="K180" s="16">
        <f t="shared" si="159"/>
        <v>2669.49</v>
      </c>
      <c r="L180" s="16">
        <f t="shared" si="159"/>
        <v>3657.2012999999997</v>
      </c>
      <c r="M180" s="16">
        <f t="shared" si="159"/>
        <v>6.3000000000101863E-3</v>
      </c>
      <c r="N180" s="16">
        <f t="shared" si="159"/>
        <v>2.100000000007185E-2</v>
      </c>
      <c r="O180" s="16">
        <f t="shared" si="159"/>
        <v>0</v>
      </c>
      <c r="P180" s="16">
        <f t="shared" si="159"/>
        <v>0</v>
      </c>
      <c r="Q180" s="16">
        <f t="shared" si="159"/>
        <v>0</v>
      </c>
      <c r="R180" s="16">
        <f t="shared" si="159"/>
        <v>0</v>
      </c>
      <c r="S180" s="16">
        <f t="shared" si="159"/>
        <v>0</v>
      </c>
      <c r="T180" s="17"/>
    </row>
    <row r="181" spans="1:20" ht="12.75" customHeight="1" x14ac:dyDescent="0.2">
      <c r="A181" s="111"/>
      <c r="B181" s="114"/>
      <c r="C181" s="123"/>
      <c r="D181" s="5" t="s">
        <v>17</v>
      </c>
      <c r="E181" s="30">
        <v>97.614000000000004</v>
      </c>
      <c r="F181" s="29">
        <v>3.33</v>
      </c>
      <c r="G181" s="29">
        <v>9</v>
      </c>
      <c r="H181" s="3">
        <v>325.06</v>
      </c>
      <c r="I181" s="3">
        <v>878.53</v>
      </c>
      <c r="J181" s="2">
        <f>(E181*F181)</f>
        <v>325.05462</v>
      </c>
      <c r="K181" s="2">
        <f>(E181*G181)</f>
        <v>878.52600000000007</v>
      </c>
      <c r="L181" s="20">
        <f>SUM(J181,K181)</f>
        <v>1203.5806200000002</v>
      </c>
      <c r="M181" s="1">
        <f>SUM(J181-H181)</f>
        <v>-5.3800000000023829E-3</v>
      </c>
      <c r="N181" s="1">
        <f>SUM(K181-I181)</f>
        <v>-3.9999999999054126E-3</v>
      </c>
      <c r="O181" s="2"/>
      <c r="P181" s="2"/>
      <c r="Q181" s="1"/>
      <c r="R181" s="1"/>
      <c r="S181" s="1"/>
      <c r="T181" s="19"/>
    </row>
    <row r="182" spans="1:20" ht="12.75" customHeight="1" x14ac:dyDescent="0.2">
      <c r="A182" s="111"/>
      <c r="B182" s="114"/>
      <c r="C182" s="123"/>
      <c r="D182" s="5" t="s">
        <v>18</v>
      </c>
      <c r="E182" s="30">
        <v>102.047</v>
      </c>
      <c r="F182" s="29">
        <v>3.33</v>
      </c>
      <c r="G182" s="29">
        <v>9</v>
      </c>
      <c r="H182" s="3">
        <v>339.82</v>
      </c>
      <c r="I182" s="3">
        <v>918.42</v>
      </c>
      <c r="J182" s="2">
        <f>(E182*F182)</f>
        <v>339.81650999999999</v>
      </c>
      <c r="K182" s="2">
        <f t="shared" ref="K182:K183" si="160">(E182*G182)</f>
        <v>918.423</v>
      </c>
      <c r="L182" s="20">
        <f>SUM(J182,K182)</f>
        <v>1258.2395099999999</v>
      </c>
      <c r="M182" s="1">
        <f t="shared" ref="M182:M183" si="161">SUM(J182-H182)</f>
        <v>-3.489999999999327E-3</v>
      </c>
      <c r="N182" s="1">
        <f t="shared" ref="N182:N183" si="162">SUM(K182-I182)</f>
        <v>3.0000000000427463E-3</v>
      </c>
      <c r="O182" s="2"/>
      <c r="P182" s="2"/>
      <c r="Q182" s="1"/>
      <c r="R182" s="1"/>
      <c r="S182" s="1"/>
      <c r="T182" s="19"/>
    </row>
    <row r="183" spans="1:20" ht="13.5" customHeight="1" x14ac:dyDescent="0.2">
      <c r="A183" s="112"/>
      <c r="B183" s="115"/>
      <c r="C183" s="124"/>
      <c r="D183" s="5" t="s">
        <v>19</v>
      </c>
      <c r="E183" s="31">
        <v>79.77</v>
      </c>
      <c r="F183" s="29">
        <v>3.33</v>
      </c>
      <c r="G183" s="29">
        <v>9</v>
      </c>
      <c r="H183" s="3">
        <v>265.63</v>
      </c>
      <c r="I183" s="3">
        <v>717.91</v>
      </c>
      <c r="J183" s="2">
        <f>(E183*F183)</f>
        <v>265.63409999999999</v>
      </c>
      <c r="K183" s="2">
        <f t="shared" si="160"/>
        <v>717.93</v>
      </c>
      <c r="L183" s="20">
        <f>SUM(J183,K183)</f>
        <v>983.56409999999994</v>
      </c>
      <c r="M183" s="1">
        <f t="shared" si="161"/>
        <v>4.0999999999939973E-3</v>
      </c>
      <c r="N183" s="1">
        <f t="shared" si="162"/>
        <v>1.999999999998181E-2</v>
      </c>
      <c r="O183" s="2"/>
      <c r="P183" s="2"/>
      <c r="Q183" s="1"/>
      <c r="R183" s="1"/>
      <c r="S183" s="1"/>
      <c r="T183" s="19"/>
    </row>
    <row r="184" spans="1:20" s="43" customFormat="1" ht="28.5" customHeight="1" x14ac:dyDescent="0.2">
      <c r="A184" s="46"/>
      <c r="B184" s="46"/>
      <c r="C184" s="47"/>
      <c r="D184" s="48" t="s">
        <v>55</v>
      </c>
      <c r="E184" s="49">
        <f>SUM(E181:E183)</f>
        <v>279.43099999999998</v>
      </c>
      <c r="F184" s="49"/>
      <c r="G184" s="49"/>
      <c r="H184" s="52">
        <f t="shared" ref="H184:N184" si="163">SUM(H181:H183)</f>
        <v>930.51</v>
      </c>
      <c r="I184" s="52">
        <f t="shared" si="163"/>
        <v>2514.8599999999997</v>
      </c>
      <c r="J184" s="49">
        <f t="shared" si="163"/>
        <v>930.50522999999998</v>
      </c>
      <c r="K184" s="49">
        <f t="shared" si="163"/>
        <v>2514.8789999999999</v>
      </c>
      <c r="L184" s="49">
        <f t="shared" si="163"/>
        <v>3445.3842300000001</v>
      </c>
      <c r="M184" s="49">
        <f t="shared" si="163"/>
        <v>-4.7700000000077125E-3</v>
      </c>
      <c r="N184" s="49">
        <f t="shared" si="163"/>
        <v>1.9000000000119144E-2</v>
      </c>
      <c r="O184" s="49">
        <f t="shared" ref="O184:S184" si="164">SUM(O171+O175+O179+O183)</f>
        <v>0</v>
      </c>
      <c r="P184" s="49">
        <f t="shared" si="164"/>
        <v>0</v>
      </c>
      <c r="Q184" s="49">
        <f t="shared" si="164"/>
        <v>0</v>
      </c>
      <c r="R184" s="49">
        <f t="shared" si="164"/>
        <v>0</v>
      </c>
      <c r="S184" s="49">
        <f t="shared" si="164"/>
        <v>0</v>
      </c>
      <c r="T184" s="50"/>
    </row>
    <row r="185" spans="1:20" ht="24.75" x14ac:dyDescent="0.25">
      <c r="A185" s="78"/>
      <c r="B185" s="78"/>
      <c r="C185" s="78"/>
      <c r="D185" s="72" t="s">
        <v>58</v>
      </c>
      <c r="E185" s="75">
        <f>SUM(E184,E180,E176,E172)</f>
        <v>2387.319</v>
      </c>
      <c r="F185" s="75"/>
      <c r="G185" s="75"/>
      <c r="H185" s="76">
        <f>SUM(H184,H180,H176,H172)</f>
        <v>7949.77</v>
      </c>
      <c r="I185" s="76">
        <f>SUM(I184,I180,I176,I172)</f>
        <v>21485.831999999999</v>
      </c>
      <c r="J185" s="75">
        <f>SUM(J172,J176,J180,J184)</f>
        <v>7949.7722699999995</v>
      </c>
      <c r="K185" s="75">
        <f>SUM(K172,K176,K180,K184)</f>
        <v>21485.870999999999</v>
      </c>
      <c r="L185" s="75">
        <f>SUM(L172,L176,L180,L184)</f>
        <v>29435.64327</v>
      </c>
      <c r="M185" s="75">
        <f>SUM(M184,M180,M176,M172)</f>
        <v>2.2700000001805165E-3</v>
      </c>
      <c r="N185" s="75">
        <f>SUM(N172,N176,N180,N184)</f>
        <v>3.8999999999987267E-2</v>
      </c>
      <c r="O185" s="75">
        <f t="shared" ref="O185:S185" si="165">SUM(O181,O182,O183)</f>
        <v>0</v>
      </c>
      <c r="P185" s="75">
        <f t="shared" si="165"/>
        <v>0</v>
      </c>
      <c r="Q185" s="75">
        <f t="shared" si="165"/>
        <v>0</v>
      </c>
      <c r="R185" s="75">
        <f t="shared" si="165"/>
        <v>0</v>
      </c>
      <c r="S185" s="75">
        <f t="shared" si="165"/>
        <v>0</v>
      </c>
      <c r="T185" s="77"/>
    </row>
    <row r="186" spans="1:20" ht="36.75" x14ac:dyDescent="0.25">
      <c r="A186" s="51"/>
      <c r="B186" s="51"/>
      <c r="C186" s="51"/>
      <c r="D186" s="40" t="s">
        <v>59</v>
      </c>
      <c r="E186" s="41">
        <f>E185+'2011'!E176</f>
        <v>5445.5360000000001</v>
      </c>
      <c r="F186" s="41"/>
      <c r="G186" s="41"/>
      <c r="H186" s="41">
        <f>H185+'2011'!H176</f>
        <v>18133.633999999998</v>
      </c>
      <c r="I186" s="41">
        <f>I185+'2011'!I176</f>
        <v>30660.483999999997</v>
      </c>
      <c r="J186" s="41">
        <f>J185+'2011'!J176</f>
        <v>18133.632270000002</v>
      </c>
      <c r="K186" s="41">
        <f>K185+'2011'!K176</f>
        <v>30660.521000000001</v>
      </c>
      <c r="L186" s="41">
        <f>L185+'2011'!L176</f>
        <v>48794.153270000003</v>
      </c>
      <c r="M186" s="41">
        <f>M185+'2011'!M176</f>
        <v>2.2700000001805165E-3</v>
      </c>
      <c r="N186" s="41">
        <f>N185+'2011'!N176</f>
        <v>2.9000000000053205E-2</v>
      </c>
      <c r="O186" s="41">
        <f>O185+'2011'!O176</f>
        <v>0</v>
      </c>
      <c r="P186" s="41">
        <f>P185+'2011'!P176</f>
        <v>0</v>
      </c>
      <c r="Q186" s="41">
        <f>Q185+'2011'!Q176</f>
        <v>0</v>
      </c>
      <c r="R186" s="41">
        <f>R185+'2011'!R176</f>
        <v>0</v>
      </c>
      <c r="S186" s="41">
        <f>S185+'2011'!S176</f>
        <v>0</v>
      </c>
      <c r="T186" s="42"/>
    </row>
    <row r="187" spans="1:20" ht="12.75" customHeight="1" x14ac:dyDescent="0.2">
      <c r="A187" s="110">
        <v>11</v>
      </c>
      <c r="B187" s="113" t="s">
        <v>34</v>
      </c>
      <c r="C187" s="116" t="s">
        <v>31</v>
      </c>
      <c r="D187" s="5" t="s">
        <v>8</v>
      </c>
      <c r="E187" s="30"/>
      <c r="F187" s="29">
        <v>3.33</v>
      </c>
      <c r="G187" s="29">
        <v>9</v>
      </c>
      <c r="H187" s="3"/>
      <c r="I187" s="3"/>
      <c r="J187" s="2">
        <f>(E187*F187)</f>
        <v>0</v>
      </c>
      <c r="K187" s="2">
        <f>(E187*G187)</f>
        <v>0</v>
      </c>
      <c r="L187" s="20">
        <f>SUM(J187,K187)</f>
        <v>0</v>
      </c>
      <c r="M187" s="1">
        <f>SUM(J187-H187)</f>
        <v>0</v>
      </c>
      <c r="N187" s="1">
        <f>SUM(K187-I187)</f>
        <v>0</v>
      </c>
      <c r="O187" s="2"/>
      <c r="P187" s="2"/>
      <c r="Q187" s="1"/>
      <c r="R187" s="1"/>
      <c r="S187" s="1"/>
      <c r="T187" s="19" t="s">
        <v>62</v>
      </c>
    </row>
    <row r="188" spans="1:20" ht="12.75" customHeight="1" x14ac:dyDescent="0.2">
      <c r="A188" s="111"/>
      <c r="B188" s="114"/>
      <c r="C188" s="117"/>
      <c r="D188" s="5" t="s">
        <v>9</v>
      </c>
      <c r="E188" s="31">
        <v>44.695999999999998</v>
      </c>
      <c r="F188" s="29">
        <v>3.33</v>
      </c>
      <c r="G188" s="29">
        <v>9</v>
      </c>
      <c r="H188" s="3">
        <v>148.83699999999999</v>
      </c>
      <c r="I188" s="3">
        <v>402.26100000000002</v>
      </c>
      <c r="J188" s="2">
        <f t="shared" ref="J188:J189" si="166">(E188*F188)</f>
        <v>148.83768000000001</v>
      </c>
      <c r="K188" s="2">
        <f t="shared" ref="K188:K189" si="167">(E188*G188)</f>
        <v>402.26400000000001</v>
      </c>
      <c r="L188" s="20">
        <f>SUM(J188,K188)</f>
        <v>551.10167999999999</v>
      </c>
      <c r="M188" s="1">
        <f t="shared" ref="M188:M189" si="168">SUM(J188-H188)</f>
        <v>6.8000000001688932E-4</v>
      </c>
      <c r="N188" s="1">
        <f t="shared" ref="N188:N189" si="169">SUM(K188-I188)</f>
        <v>2.9999999999859028E-3</v>
      </c>
      <c r="O188" s="2"/>
      <c r="P188" s="2"/>
      <c r="Q188" s="1"/>
      <c r="R188" s="1"/>
      <c r="S188" s="1"/>
      <c r="T188" s="19"/>
    </row>
    <row r="189" spans="1:20" ht="12.75" customHeight="1" x14ac:dyDescent="0.2">
      <c r="A189" s="111"/>
      <c r="B189" s="114"/>
      <c r="C189" s="117"/>
      <c r="D189" s="5" t="s">
        <v>10</v>
      </c>
      <c r="E189" s="31">
        <v>9.2970000000000006</v>
      </c>
      <c r="F189" s="29">
        <v>3.33</v>
      </c>
      <c r="G189" s="29">
        <v>9</v>
      </c>
      <c r="H189" s="3">
        <v>30.957000000000001</v>
      </c>
      <c r="I189" s="3">
        <v>83.668999999999997</v>
      </c>
      <c r="J189" s="2">
        <f t="shared" si="166"/>
        <v>30.959010000000003</v>
      </c>
      <c r="K189" s="2">
        <f t="shared" si="167"/>
        <v>83.673000000000002</v>
      </c>
      <c r="L189" s="20">
        <f>SUM(J189,K189)</f>
        <v>114.63201000000001</v>
      </c>
      <c r="M189" s="1">
        <f t="shared" si="168"/>
        <v>2.0100000000020657E-3</v>
      </c>
      <c r="N189" s="1">
        <f t="shared" si="169"/>
        <v>4.0000000000048885E-3</v>
      </c>
      <c r="O189" s="2"/>
      <c r="P189" s="2"/>
      <c r="Q189" s="1"/>
      <c r="R189" s="1"/>
      <c r="S189" s="1"/>
      <c r="T189" s="19"/>
    </row>
    <row r="190" spans="1:20" ht="12.75" customHeight="1" x14ac:dyDescent="0.2">
      <c r="A190" s="111"/>
      <c r="B190" s="114"/>
      <c r="C190" s="117"/>
      <c r="D190" s="34" t="s">
        <v>52</v>
      </c>
      <c r="E190" s="16">
        <f>SUM(E187,E188,E189)</f>
        <v>53.992999999999995</v>
      </c>
      <c r="F190" s="16"/>
      <c r="G190" s="16"/>
      <c r="H190" s="44">
        <f>SUM(H188:H189)</f>
        <v>179.79399999999998</v>
      </c>
      <c r="I190" s="44">
        <f>SUM(I188:I189)</f>
        <v>485.93</v>
      </c>
      <c r="J190" s="16">
        <f t="shared" ref="J190:S190" si="170">SUM(J187,J188,J189)</f>
        <v>179.79669000000001</v>
      </c>
      <c r="K190" s="16">
        <f t="shared" si="170"/>
        <v>485.93700000000001</v>
      </c>
      <c r="L190" s="16">
        <f t="shared" si="170"/>
        <v>665.73369000000002</v>
      </c>
      <c r="M190" s="16">
        <f t="shared" si="170"/>
        <v>2.690000000018955E-3</v>
      </c>
      <c r="N190" s="16">
        <f t="shared" si="170"/>
        <v>6.9999999999907914E-3</v>
      </c>
      <c r="O190" s="16">
        <f t="shared" si="170"/>
        <v>0</v>
      </c>
      <c r="P190" s="16">
        <f t="shared" si="170"/>
        <v>0</v>
      </c>
      <c r="Q190" s="16">
        <f t="shared" si="170"/>
        <v>0</v>
      </c>
      <c r="R190" s="16">
        <f t="shared" si="170"/>
        <v>0</v>
      </c>
      <c r="S190" s="16">
        <f t="shared" si="170"/>
        <v>0</v>
      </c>
      <c r="T190" s="17"/>
    </row>
    <row r="191" spans="1:20" ht="12.75" customHeight="1" x14ac:dyDescent="0.2">
      <c r="A191" s="111"/>
      <c r="B191" s="114"/>
      <c r="C191" s="117"/>
      <c r="D191" s="5" t="s">
        <v>11</v>
      </c>
      <c r="E191" s="30"/>
      <c r="F191" s="29">
        <v>3.33</v>
      </c>
      <c r="G191" s="29">
        <v>9</v>
      </c>
      <c r="H191" s="3"/>
      <c r="I191" s="3"/>
      <c r="J191" s="2">
        <f>(E191*F191)</f>
        <v>0</v>
      </c>
      <c r="K191" s="2">
        <f>(E191*G191)</f>
        <v>0</v>
      </c>
      <c r="L191" s="20">
        <f>SUM(J191,K191)</f>
        <v>0</v>
      </c>
      <c r="M191" s="1">
        <f>SUM(J191-H191)</f>
        <v>0</v>
      </c>
      <c r="N191" s="1">
        <f>SUM(K191-I191)</f>
        <v>0</v>
      </c>
      <c r="O191" s="2"/>
      <c r="P191" s="2"/>
      <c r="Q191" s="1"/>
      <c r="R191" s="1"/>
      <c r="S191" s="1"/>
      <c r="T191" s="19"/>
    </row>
    <row r="192" spans="1:20" ht="12.75" customHeight="1" x14ac:dyDescent="0.2">
      <c r="A192" s="111"/>
      <c r="B192" s="114"/>
      <c r="C192" s="117"/>
      <c r="D192" s="5" t="s">
        <v>12</v>
      </c>
      <c r="E192" s="30">
        <v>17.536000000000001</v>
      </c>
      <c r="F192" s="29">
        <v>3.33</v>
      </c>
      <c r="G192" s="29">
        <v>9</v>
      </c>
      <c r="H192" s="3">
        <v>58.396000000000001</v>
      </c>
      <c r="I192" s="3">
        <v>157.828</v>
      </c>
      <c r="J192" s="2">
        <f>(E192*F192)</f>
        <v>58.394880000000008</v>
      </c>
      <c r="K192" s="2">
        <f t="shared" ref="K192:K193" si="171">(E192*G192)</f>
        <v>157.82400000000001</v>
      </c>
      <c r="L192" s="20">
        <f>SUM(J192,K192)</f>
        <v>216.21888000000001</v>
      </c>
      <c r="M192" s="1">
        <f t="shared" ref="M192:M193" si="172">SUM(J192-H192)</f>
        <v>-1.1199999999931265E-3</v>
      </c>
      <c r="N192" s="1">
        <f t="shared" ref="N192:N193" si="173">SUM(K192-I192)</f>
        <v>-3.9999999999906777E-3</v>
      </c>
      <c r="O192" s="2"/>
      <c r="P192" s="2"/>
      <c r="Q192" s="1"/>
      <c r="R192" s="1"/>
      <c r="S192" s="1"/>
      <c r="T192" s="19"/>
    </row>
    <row r="193" spans="1:20" ht="12.75" customHeight="1" x14ac:dyDescent="0.2">
      <c r="A193" s="111"/>
      <c r="B193" s="115"/>
      <c r="C193" s="117"/>
      <c r="D193" s="5" t="s">
        <v>13</v>
      </c>
      <c r="E193" s="30"/>
      <c r="F193" s="29">
        <v>3.33</v>
      </c>
      <c r="G193" s="29">
        <v>9</v>
      </c>
      <c r="H193" s="3"/>
      <c r="I193" s="3"/>
      <c r="J193" s="2">
        <f>(E193*F193)</f>
        <v>0</v>
      </c>
      <c r="K193" s="2">
        <f t="shared" si="171"/>
        <v>0</v>
      </c>
      <c r="L193" s="20">
        <f>SUM(J193,K193)</f>
        <v>0</v>
      </c>
      <c r="M193" s="1">
        <f t="shared" si="172"/>
        <v>0</v>
      </c>
      <c r="N193" s="1">
        <f t="shared" si="173"/>
        <v>0</v>
      </c>
      <c r="O193" s="2"/>
      <c r="P193" s="2"/>
      <c r="Q193" s="1"/>
      <c r="R193" s="1"/>
      <c r="S193" s="1"/>
      <c r="T193" s="19"/>
    </row>
    <row r="194" spans="1:20" ht="12.75" customHeight="1" x14ac:dyDescent="0.2">
      <c r="A194" s="111"/>
      <c r="B194" s="37"/>
      <c r="C194" s="117"/>
      <c r="D194" s="34" t="s">
        <v>53</v>
      </c>
      <c r="E194" s="16">
        <f>SUM(E191,E192,E193)</f>
        <v>17.536000000000001</v>
      </c>
      <c r="F194" s="16"/>
      <c r="G194" s="16"/>
      <c r="H194" s="44">
        <f>SUM(H192:H193)</f>
        <v>58.396000000000001</v>
      </c>
      <c r="I194" s="44">
        <f>SUM(I192:I193)</f>
        <v>157.828</v>
      </c>
      <c r="J194" s="16">
        <f t="shared" ref="J194:S194" si="174">SUM(J191,J192,J193)</f>
        <v>58.394880000000008</v>
      </c>
      <c r="K194" s="16">
        <f t="shared" si="174"/>
        <v>157.82400000000001</v>
      </c>
      <c r="L194" s="16">
        <f t="shared" si="174"/>
        <v>216.21888000000001</v>
      </c>
      <c r="M194" s="16">
        <f t="shared" si="174"/>
        <v>-1.1199999999931265E-3</v>
      </c>
      <c r="N194" s="16">
        <f t="shared" si="174"/>
        <v>-3.9999999999906777E-3</v>
      </c>
      <c r="O194" s="16">
        <f t="shared" si="174"/>
        <v>0</v>
      </c>
      <c r="P194" s="16">
        <f t="shared" si="174"/>
        <v>0</v>
      </c>
      <c r="Q194" s="16">
        <f t="shared" si="174"/>
        <v>0</v>
      </c>
      <c r="R194" s="16">
        <f t="shared" si="174"/>
        <v>0</v>
      </c>
      <c r="S194" s="16">
        <f t="shared" si="174"/>
        <v>0</v>
      </c>
      <c r="T194" s="17"/>
    </row>
    <row r="195" spans="1:20" ht="12.75" customHeight="1" x14ac:dyDescent="0.2">
      <c r="A195" s="111"/>
      <c r="B195" s="113" t="s">
        <v>29</v>
      </c>
      <c r="C195" s="117"/>
      <c r="D195" s="5" t="s">
        <v>14</v>
      </c>
      <c r="E195" s="30"/>
      <c r="F195" s="29">
        <v>3.33</v>
      </c>
      <c r="G195" s="29">
        <v>9</v>
      </c>
      <c r="H195" s="3"/>
      <c r="I195" s="3"/>
      <c r="J195" s="2">
        <f>(E195*F195)</f>
        <v>0</v>
      </c>
      <c r="K195" s="2">
        <f>(F195*H195)</f>
        <v>0</v>
      </c>
      <c r="L195" s="20">
        <f>SUM(J195,K195)</f>
        <v>0</v>
      </c>
      <c r="M195" s="1">
        <f>SUM(J195-H195)</f>
        <v>0</v>
      </c>
      <c r="N195" s="1">
        <f>SUM(K195-I195)</f>
        <v>0</v>
      </c>
      <c r="O195" s="2"/>
      <c r="P195" s="2"/>
      <c r="Q195" s="1"/>
      <c r="R195" s="1"/>
      <c r="S195" s="1"/>
      <c r="T195" s="19"/>
    </row>
    <row r="196" spans="1:20" ht="12.75" customHeight="1" x14ac:dyDescent="0.2">
      <c r="A196" s="111"/>
      <c r="B196" s="114"/>
      <c r="C196" s="117"/>
      <c r="D196" s="5" t="s">
        <v>15</v>
      </c>
      <c r="E196" s="30"/>
      <c r="F196" s="29">
        <v>3.33</v>
      </c>
      <c r="G196" s="29">
        <v>9</v>
      </c>
      <c r="H196" s="3"/>
      <c r="I196" s="3"/>
      <c r="J196" s="2">
        <f>(E196*F196)</f>
        <v>0</v>
      </c>
      <c r="K196" s="2">
        <f>(F196*H196)</f>
        <v>0</v>
      </c>
      <c r="L196" s="20">
        <f>SUM(J196,K196)</f>
        <v>0</v>
      </c>
      <c r="M196" s="1">
        <f t="shared" ref="M196:M197" si="175">SUM(J196-H196)</f>
        <v>0</v>
      </c>
      <c r="N196" s="1">
        <f t="shared" ref="N196:N197" si="176">SUM(K196-I196)</f>
        <v>0</v>
      </c>
      <c r="O196" s="2"/>
      <c r="P196" s="2"/>
      <c r="Q196" s="1"/>
      <c r="R196" s="1"/>
      <c r="S196" s="1"/>
      <c r="T196" s="19"/>
    </row>
    <row r="197" spans="1:20" ht="12.75" customHeight="1" x14ac:dyDescent="0.2">
      <c r="A197" s="111"/>
      <c r="B197" s="114"/>
      <c r="C197" s="117"/>
      <c r="D197" s="5" t="s">
        <v>16</v>
      </c>
      <c r="E197" s="31"/>
      <c r="F197" s="29">
        <v>3.33</v>
      </c>
      <c r="G197" s="29">
        <v>9</v>
      </c>
      <c r="H197" s="3"/>
      <c r="I197" s="3"/>
      <c r="J197" s="2">
        <f>(E197*F197)</f>
        <v>0</v>
      </c>
      <c r="K197" s="2">
        <f>(F197*H197)</f>
        <v>0</v>
      </c>
      <c r="L197" s="20">
        <f>SUM(J197,K197)</f>
        <v>0</v>
      </c>
      <c r="M197" s="1">
        <f t="shared" si="175"/>
        <v>0</v>
      </c>
      <c r="N197" s="1">
        <f t="shared" si="176"/>
        <v>0</v>
      </c>
      <c r="O197" s="2"/>
      <c r="P197" s="2"/>
      <c r="Q197" s="1"/>
      <c r="R197" s="1"/>
      <c r="S197" s="1"/>
      <c r="T197" s="19"/>
    </row>
    <row r="198" spans="1:20" ht="12.75" customHeight="1" x14ac:dyDescent="0.2">
      <c r="A198" s="111"/>
      <c r="B198" s="114"/>
      <c r="C198" s="117"/>
      <c r="D198" s="34" t="s">
        <v>54</v>
      </c>
      <c r="E198" s="16">
        <f>SUM(E195,E196,E197)</f>
        <v>0</v>
      </c>
      <c r="F198" s="16"/>
      <c r="G198" s="16"/>
      <c r="H198" s="44">
        <f>SUM(H195:H197)</f>
        <v>0</v>
      </c>
      <c r="I198" s="44">
        <f>SUM(I195:I197)</f>
        <v>0</v>
      </c>
      <c r="J198" s="16">
        <f t="shared" ref="J198:S198" si="177">SUM(J195,J196,J197)</f>
        <v>0</v>
      </c>
      <c r="K198" s="16">
        <f t="shared" si="177"/>
        <v>0</v>
      </c>
      <c r="L198" s="16">
        <f t="shared" si="177"/>
        <v>0</v>
      </c>
      <c r="M198" s="16">
        <f t="shared" si="177"/>
        <v>0</v>
      </c>
      <c r="N198" s="16">
        <f t="shared" si="177"/>
        <v>0</v>
      </c>
      <c r="O198" s="16">
        <f t="shared" si="177"/>
        <v>0</v>
      </c>
      <c r="P198" s="16">
        <f t="shared" si="177"/>
        <v>0</v>
      </c>
      <c r="Q198" s="16">
        <f t="shared" si="177"/>
        <v>0</v>
      </c>
      <c r="R198" s="16">
        <f t="shared" si="177"/>
        <v>0</v>
      </c>
      <c r="S198" s="16">
        <f t="shared" si="177"/>
        <v>0</v>
      </c>
      <c r="T198" s="17"/>
    </row>
    <row r="199" spans="1:20" ht="12.75" customHeight="1" x14ac:dyDescent="0.2">
      <c r="A199" s="111"/>
      <c r="B199" s="114"/>
      <c r="C199" s="117"/>
      <c r="D199" s="5" t="s">
        <v>17</v>
      </c>
      <c r="E199" s="30"/>
      <c r="F199" s="29">
        <v>3.33</v>
      </c>
      <c r="G199" s="29">
        <v>9</v>
      </c>
      <c r="H199" s="3"/>
      <c r="I199" s="3"/>
      <c r="J199" s="2">
        <f>(E199*F199)</f>
        <v>0</v>
      </c>
      <c r="K199" s="2">
        <f>(F199*H199)</f>
        <v>0</v>
      </c>
      <c r="L199" s="20">
        <f>SUM(J199,K199)</f>
        <v>0</v>
      </c>
      <c r="M199" s="1">
        <f>SUM(J199-H199)</f>
        <v>0</v>
      </c>
      <c r="N199" s="1">
        <f>SUM(K199-I199)</f>
        <v>0</v>
      </c>
      <c r="O199" s="2"/>
      <c r="P199" s="2"/>
      <c r="Q199" s="1"/>
      <c r="R199" s="1"/>
      <c r="S199" s="1"/>
      <c r="T199" s="19"/>
    </row>
    <row r="200" spans="1:20" ht="12.75" customHeight="1" x14ac:dyDescent="0.2">
      <c r="A200" s="111"/>
      <c r="B200" s="114"/>
      <c r="C200" s="117"/>
      <c r="D200" s="5" t="s">
        <v>18</v>
      </c>
      <c r="E200" s="30"/>
      <c r="F200" s="29">
        <v>3.33</v>
      </c>
      <c r="G200" s="29">
        <v>9</v>
      </c>
      <c r="H200" s="3"/>
      <c r="I200" s="3"/>
      <c r="J200" s="2">
        <f>(E200*F200)</f>
        <v>0</v>
      </c>
      <c r="K200" s="2">
        <f>(F200*H200)</f>
        <v>0</v>
      </c>
      <c r="L200" s="20">
        <f>SUM(J200,K200)</f>
        <v>0</v>
      </c>
      <c r="M200" s="1">
        <f t="shared" ref="M200:M201" si="178">SUM(J200-H200)</f>
        <v>0</v>
      </c>
      <c r="N200" s="1">
        <f t="shared" ref="N200:N201" si="179">SUM(K200-I200)</f>
        <v>0</v>
      </c>
      <c r="O200" s="2"/>
      <c r="P200" s="2"/>
      <c r="Q200" s="1"/>
      <c r="R200" s="1"/>
      <c r="S200" s="1"/>
      <c r="T200" s="19"/>
    </row>
    <row r="201" spans="1:20" ht="13.5" customHeight="1" x14ac:dyDescent="0.2">
      <c r="A201" s="112"/>
      <c r="B201" s="115"/>
      <c r="C201" s="118"/>
      <c r="D201" s="5" t="s">
        <v>19</v>
      </c>
      <c r="E201" s="31"/>
      <c r="F201" s="29">
        <v>3.33</v>
      </c>
      <c r="G201" s="29">
        <v>9</v>
      </c>
      <c r="H201" s="3"/>
      <c r="I201" s="3"/>
      <c r="J201" s="2">
        <f>(E201*F201)</f>
        <v>0</v>
      </c>
      <c r="K201" s="2">
        <f>(F201*H201)</f>
        <v>0</v>
      </c>
      <c r="L201" s="20">
        <f>SUM(J201,K201)</f>
        <v>0</v>
      </c>
      <c r="M201" s="1">
        <f t="shared" si="178"/>
        <v>0</v>
      </c>
      <c r="N201" s="1">
        <f t="shared" si="179"/>
        <v>0</v>
      </c>
      <c r="O201" s="2"/>
      <c r="P201" s="2"/>
      <c r="Q201" s="1"/>
      <c r="R201" s="1"/>
      <c r="S201" s="1"/>
      <c r="T201" s="19"/>
    </row>
    <row r="202" spans="1:20" ht="24.75" x14ac:dyDescent="0.25">
      <c r="A202" s="8"/>
      <c r="B202" s="8"/>
      <c r="C202" s="8"/>
      <c r="D202" s="34" t="s">
        <v>55</v>
      </c>
      <c r="E202" s="16">
        <f>SUM(E199,E200,E201)</f>
        <v>0</v>
      </c>
      <c r="F202" s="16"/>
      <c r="G202" s="16"/>
      <c r="H202" s="44">
        <f>SUM(H199:H201)</f>
        <v>0</v>
      </c>
      <c r="I202" s="44">
        <f>SUM(I199:I201)</f>
        <v>0</v>
      </c>
      <c r="J202" s="16">
        <f t="shared" ref="J202:S202" si="180">SUM(J199,J200,J201)</f>
        <v>0</v>
      </c>
      <c r="K202" s="16">
        <f t="shared" si="180"/>
        <v>0</v>
      </c>
      <c r="L202" s="16">
        <f t="shared" si="180"/>
        <v>0</v>
      </c>
      <c r="M202" s="16">
        <f t="shared" si="180"/>
        <v>0</v>
      </c>
      <c r="N202" s="16">
        <f t="shared" si="180"/>
        <v>0</v>
      </c>
      <c r="O202" s="16">
        <f t="shared" si="180"/>
        <v>0</v>
      </c>
      <c r="P202" s="16">
        <f t="shared" si="180"/>
        <v>0</v>
      </c>
      <c r="Q202" s="16">
        <f t="shared" si="180"/>
        <v>0</v>
      </c>
      <c r="R202" s="16">
        <f t="shared" si="180"/>
        <v>0</v>
      </c>
      <c r="S202" s="16">
        <f t="shared" si="180"/>
        <v>0</v>
      </c>
      <c r="T202" s="17"/>
    </row>
    <row r="203" spans="1:20" s="43" customFormat="1" ht="24" x14ac:dyDescent="0.2">
      <c r="A203" s="73"/>
      <c r="B203" s="73"/>
      <c r="C203" s="74"/>
      <c r="D203" s="72" t="s">
        <v>58</v>
      </c>
      <c r="E203" s="75">
        <f>SUM(E202,E198,E194,E190)</f>
        <v>71.528999999999996</v>
      </c>
      <c r="F203" s="75"/>
      <c r="G203" s="75"/>
      <c r="H203" s="76">
        <f>SUM(H190,H194,H198,H202)</f>
        <v>238.19</v>
      </c>
      <c r="I203" s="76">
        <f>SUM(I190,I194,I198,I202)</f>
        <v>643.75800000000004</v>
      </c>
      <c r="J203" s="75">
        <f t="shared" ref="J203:S203" si="181">SUM(J190+J194+J198+J202)</f>
        <v>238.19157000000001</v>
      </c>
      <c r="K203" s="75">
        <f t="shared" si="181"/>
        <v>643.76099999999997</v>
      </c>
      <c r="L203" s="75">
        <f t="shared" si="181"/>
        <v>881.95257000000004</v>
      </c>
      <c r="M203" s="75">
        <f t="shared" si="181"/>
        <v>1.5700000000258285E-3</v>
      </c>
      <c r="N203" s="75">
        <f t="shared" si="181"/>
        <v>3.0000000000001137E-3</v>
      </c>
      <c r="O203" s="75">
        <f t="shared" si="181"/>
        <v>0</v>
      </c>
      <c r="P203" s="75">
        <f t="shared" si="181"/>
        <v>0</v>
      </c>
      <c r="Q203" s="75">
        <f t="shared" si="181"/>
        <v>0</v>
      </c>
      <c r="R203" s="75">
        <f t="shared" si="181"/>
        <v>0</v>
      </c>
      <c r="S203" s="75">
        <f t="shared" si="181"/>
        <v>0</v>
      </c>
      <c r="T203" s="77"/>
    </row>
    <row r="204" spans="1:20" s="43" customFormat="1" ht="36" x14ac:dyDescent="0.2">
      <c r="A204" s="38"/>
      <c r="B204" s="38"/>
      <c r="C204" s="39"/>
      <c r="D204" s="40" t="s">
        <v>59</v>
      </c>
      <c r="E204" s="41">
        <f>E203+'2011'!E193</f>
        <v>440.94299999999998</v>
      </c>
      <c r="F204" s="41"/>
      <c r="G204" s="41"/>
      <c r="H204" s="41">
        <f>H203+'2011'!H193</f>
        <v>1468.3400000000001</v>
      </c>
      <c r="I204" s="41">
        <f>I203+'2011'!I193</f>
        <v>1752.001</v>
      </c>
      <c r="J204" s="41">
        <f>J203+'2011'!J193</f>
        <v>1468.34157</v>
      </c>
      <c r="K204" s="41">
        <f>K203+'2011'!K193</f>
        <v>1752.001</v>
      </c>
      <c r="L204" s="41">
        <f>L203+'2011'!L193</f>
        <v>3220.3425700000003</v>
      </c>
      <c r="M204" s="41">
        <f>M203+'2011'!M193</f>
        <v>1.5700000000258285E-3</v>
      </c>
      <c r="N204" s="41">
        <f>N203+'2011'!N193</f>
        <v>3.0000000000107718E-3</v>
      </c>
      <c r="O204" s="41">
        <f>O203+'2011'!O193</f>
        <v>0</v>
      </c>
      <c r="P204" s="41">
        <f>P203+'2011'!P193</f>
        <v>0</v>
      </c>
      <c r="Q204" s="41">
        <f>Q203+'2011'!Q193</f>
        <v>0</v>
      </c>
      <c r="R204" s="41">
        <f>R203+'2011'!R193</f>
        <v>0</v>
      </c>
      <c r="S204" s="41">
        <f>S203+'2011'!S193</f>
        <v>0</v>
      </c>
      <c r="T204" s="42"/>
    </row>
    <row r="205" spans="1:20" ht="12.75" customHeight="1" x14ac:dyDescent="0.2">
      <c r="A205" s="119">
        <v>12</v>
      </c>
      <c r="B205" s="113" t="s">
        <v>35</v>
      </c>
      <c r="C205" s="116" t="s">
        <v>28</v>
      </c>
      <c r="D205" s="5" t="s">
        <v>8</v>
      </c>
      <c r="E205" s="30">
        <v>39.161999999999999</v>
      </c>
      <c r="F205" s="29">
        <v>3.33</v>
      </c>
      <c r="G205" s="29">
        <v>9</v>
      </c>
      <c r="H205" s="3">
        <v>130.40899999999999</v>
      </c>
      <c r="I205" s="3">
        <v>352.45600000000002</v>
      </c>
      <c r="J205" s="2">
        <f>(E205*F205)</f>
        <v>130.40946</v>
      </c>
      <c r="K205" s="2">
        <f>(E205*G205)</f>
        <v>352.45799999999997</v>
      </c>
      <c r="L205" s="20">
        <f>SUM(J205,K205)</f>
        <v>482.86745999999994</v>
      </c>
      <c r="M205" s="1">
        <f>SUM(J205-H205)</f>
        <v>4.6000000000390173E-4</v>
      </c>
      <c r="N205" s="1">
        <f>SUM(K205-I205)</f>
        <v>1.9999999999527063E-3</v>
      </c>
      <c r="O205" s="2"/>
      <c r="P205" s="2"/>
      <c r="Q205" s="1"/>
      <c r="R205" s="1"/>
      <c r="S205" s="1"/>
      <c r="T205" s="19"/>
    </row>
    <row r="206" spans="1:20" x14ac:dyDescent="0.2">
      <c r="A206" s="120"/>
      <c r="B206" s="114"/>
      <c r="C206" s="117"/>
      <c r="D206" s="5" t="s">
        <v>9</v>
      </c>
      <c r="E206" s="31">
        <v>37.335999999999999</v>
      </c>
      <c r="F206" s="29">
        <v>3.33</v>
      </c>
      <c r="G206" s="29">
        <v>9</v>
      </c>
      <c r="H206" s="3">
        <v>124.327</v>
      </c>
      <c r="I206" s="3">
        <v>336.02</v>
      </c>
      <c r="J206" s="2">
        <f>(E206*F206)</f>
        <v>124.32888</v>
      </c>
      <c r="K206" s="2">
        <f t="shared" ref="K206:K207" si="182">(E206*G206)</f>
        <v>336.024</v>
      </c>
      <c r="L206" s="20">
        <f>SUM(J206,K206)</f>
        <v>460.35288000000003</v>
      </c>
      <c r="M206" s="1">
        <f t="shared" ref="M206:M207" si="183">SUM(J206-H206)</f>
        <v>1.8799999999998818E-3</v>
      </c>
      <c r="N206" s="1">
        <f t="shared" ref="N206:N207" si="184">SUM(K206-I206)</f>
        <v>4.0000000000190994E-3</v>
      </c>
      <c r="O206" s="2"/>
      <c r="P206" s="2"/>
      <c r="Q206" s="1"/>
      <c r="R206" s="1"/>
      <c r="S206" s="1"/>
      <c r="T206" s="19"/>
    </row>
    <row r="207" spans="1:20" x14ac:dyDescent="0.2">
      <c r="A207" s="120"/>
      <c r="B207" s="114"/>
      <c r="C207" s="117"/>
      <c r="D207" s="5" t="s">
        <v>10</v>
      </c>
      <c r="E207" s="31">
        <v>80.42</v>
      </c>
      <c r="F207" s="29">
        <v>3.33</v>
      </c>
      <c r="G207" s="29">
        <v>9</v>
      </c>
      <c r="H207" s="3">
        <v>267.8</v>
      </c>
      <c r="I207" s="3">
        <v>723.78300000000002</v>
      </c>
      <c r="J207" s="2">
        <f>(E207*F207)</f>
        <v>267.79860000000002</v>
      </c>
      <c r="K207" s="2">
        <f t="shared" si="182"/>
        <v>723.78</v>
      </c>
      <c r="L207" s="20">
        <f>SUM(J207,K207)</f>
        <v>991.57860000000005</v>
      </c>
      <c r="M207" s="1">
        <f t="shared" si="183"/>
        <v>-1.3999999999896318E-3</v>
      </c>
      <c r="N207" s="1">
        <f t="shared" si="184"/>
        <v>-3.0000000000427463E-3</v>
      </c>
      <c r="O207" s="2"/>
      <c r="P207" s="2"/>
      <c r="Q207" s="1"/>
      <c r="R207" s="1"/>
      <c r="S207" s="1"/>
      <c r="T207" s="19"/>
    </row>
    <row r="208" spans="1:20" ht="24" x14ac:dyDescent="0.2">
      <c r="A208" s="120"/>
      <c r="B208" s="114"/>
      <c r="C208" s="117"/>
      <c r="D208" s="34" t="s">
        <v>52</v>
      </c>
      <c r="E208" s="16">
        <f>SUM(E205,E206,E207)</f>
        <v>156.91800000000001</v>
      </c>
      <c r="F208" s="16"/>
      <c r="G208" s="16"/>
      <c r="H208" s="44">
        <f>SUM(H205:H207)</f>
        <v>522.53600000000006</v>
      </c>
      <c r="I208" s="44">
        <f>SUM(I205:I207)</f>
        <v>1412.259</v>
      </c>
      <c r="J208" s="16">
        <f t="shared" ref="J208:S208" si="185">SUM(J205,J206,J207)</f>
        <v>522.53693999999996</v>
      </c>
      <c r="K208" s="16">
        <f t="shared" si="185"/>
        <v>1412.2619999999999</v>
      </c>
      <c r="L208" s="16">
        <f t="shared" si="185"/>
        <v>1934.7989400000001</v>
      </c>
      <c r="M208" s="16">
        <f t="shared" si="185"/>
        <v>9.4000000001415174E-4</v>
      </c>
      <c r="N208" s="16">
        <f t="shared" si="185"/>
        <v>2.9999999999290594E-3</v>
      </c>
      <c r="O208" s="16">
        <f t="shared" si="185"/>
        <v>0</v>
      </c>
      <c r="P208" s="16">
        <f t="shared" si="185"/>
        <v>0</v>
      </c>
      <c r="Q208" s="16">
        <f t="shared" si="185"/>
        <v>0</v>
      </c>
      <c r="R208" s="16">
        <f t="shared" si="185"/>
        <v>0</v>
      </c>
      <c r="S208" s="16">
        <f t="shared" si="185"/>
        <v>0</v>
      </c>
      <c r="T208" s="17"/>
    </row>
    <row r="209" spans="1:20" x14ac:dyDescent="0.2">
      <c r="A209" s="120"/>
      <c r="B209" s="114"/>
      <c r="C209" s="117"/>
      <c r="D209" s="5" t="s">
        <v>11</v>
      </c>
      <c r="E209" s="30">
        <v>30.992000000000001</v>
      </c>
      <c r="F209" s="29">
        <v>3.33</v>
      </c>
      <c r="G209" s="29">
        <v>9</v>
      </c>
      <c r="H209" s="3">
        <v>103.203</v>
      </c>
      <c r="I209" s="3">
        <v>278.928</v>
      </c>
      <c r="J209" s="2">
        <f>(E209*F209)</f>
        <v>103.20336</v>
      </c>
      <c r="K209" s="2">
        <f>(E209*G209)</f>
        <v>278.928</v>
      </c>
      <c r="L209" s="20">
        <f>SUM(J209,K209)</f>
        <v>382.13135999999997</v>
      </c>
      <c r="M209" s="1">
        <f>SUM(J209-H209)</f>
        <v>3.6000000000058208E-4</v>
      </c>
      <c r="N209" s="1">
        <f>SUM(K209-I209)</f>
        <v>0</v>
      </c>
      <c r="O209" s="2"/>
      <c r="P209" s="2"/>
      <c r="Q209" s="1"/>
      <c r="R209" s="1"/>
      <c r="S209" s="1"/>
      <c r="T209" s="19"/>
    </row>
    <row r="210" spans="1:20" x14ac:dyDescent="0.2">
      <c r="A210" s="120"/>
      <c r="B210" s="114"/>
      <c r="C210" s="117"/>
      <c r="D210" s="5" t="s">
        <v>12</v>
      </c>
      <c r="E210" s="30">
        <v>43.52</v>
      </c>
      <c r="F210" s="29">
        <v>3.33</v>
      </c>
      <c r="G210" s="29">
        <v>9</v>
      </c>
      <c r="H210" s="3">
        <v>144.92099999999999</v>
      </c>
      <c r="I210" s="3">
        <v>391.678</v>
      </c>
      <c r="J210" s="2">
        <f>(E210*F210)</f>
        <v>144.92160000000001</v>
      </c>
      <c r="K210" s="2">
        <f t="shared" ref="K210:K211" si="186">(E210*G210)</f>
        <v>391.68</v>
      </c>
      <c r="L210" s="20">
        <f>SUM(J210,K210)</f>
        <v>536.60159999999996</v>
      </c>
      <c r="M210" s="1">
        <f t="shared" ref="M210:M211" si="187">SUM(J210-H210)</f>
        <v>6.0000000001991793E-4</v>
      </c>
      <c r="N210" s="1">
        <f t="shared" ref="N210:N211" si="188">SUM(K210-I210)</f>
        <v>2.0000000000095497E-3</v>
      </c>
      <c r="O210" s="2"/>
      <c r="P210" s="2"/>
      <c r="Q210" s="1"/>
      <c r="R210" s="1"/>
      <c r="S210" s="1"/>
      <c r="T210" s="19"/>
    </row>
    <row r="211" spans="1:20" x14ac:dyDescent="0.2">
      <c r="A211" s="120"/>
      <c r="B211" s="115"/>
      <c r="C211" s="117"/>
      <c r="D211" s="5" t="s">
        <v>13</v>
      </c>
      <c r="E211" s="30">
        <v>47.886000000000003</v>
      </c>
      <c r="F211" s="29">
        <v>3.33</v>
      </c>
      <c r="G211" s="29">
        <v>9</v>
      </c>
      <c r="H211" s="3">
        <v>159.46100000000001</v>
      </c>
      <c r="I211" s="3">
        <v>430.97500000000002</v>
      </c>
      <c r="J211" s="2">
        <f>(E211*F211)</f>
        <v>159.46038000000001</v>
      </c>
      <c r="K211" s="2">
        <f t="shared" si="186"/>
        <v>430.97400000000005</v>
      </c>
      <c r="L211" s="20">
        <f>SUM(J211,K211)</f>
        <v>590.43438000000003</v>
      </c>
      <c r="M211" s="1">
        <f t="shared" si="187"/>
        <v>-6.199999999978445E-4</v>
      </c>
      <c r="N211" s="1">
        <f t="shared" si="188"/>
        <v>-9.9999999997635314E-4</v>
      </c>
      <c r="O211" s="2"/>
      <c r="P211" s="2"/>
      <c r="Q211" s="1"/>
      <c r="R211" s="1"/>
      <c r="S211" s="1"/>
      <c r="T211" s="19"/>
    </row>
    <row r="212" spans="1:20" ht="24" x14ac:dyDescent="0.2">
      <c r="A212" s="120"/>
      <c r="B212" s="37"/>
      <c r="C212" s="117"/>
      <c r="D212" s="34" t="s">
        <v>53</v>
      </c>
      <c r="E212" s="16">
        <f>SUM(E209,E210,E211)</f>
        <v>122.398</v>
      </c>
      <c r="F212" s="16"/>
      <c r="G212" s="16"/>
      <c r="H212" s="44">
        <f>SUM(H209:H211)</f>
        <v>407.58500000000004</v>
      </c>
      <c r="I212" s="44">
        <f>SUM(I209:I211)</f>
        <v>1101.5810000000001</v>
      </c>
      <c r="J212" s="16">
        <f t="shared" ref="J212:S212" si="189">SUM(J209,J210,J211)</f>
        <v>407.58534000000003</v>
      </c>
      <c r="K212" s="16">
        <f t="shared" si="189"/>
        <v>1101.5819999999999</v>
      </c>
      <c r="L212" s="16">
        <f t="shared" si="189"/>
        <v>1509.16734</v>
      </c>
      <c r="M212" s="16">
        <f t="shared" si="189"/>
        <v>3.4000000002265551E-4</v>
      </c>
      <c r="N212" s="16">
        <f t="shared" si="189"/>
        <v>1.0000000000331966E-3</v>
      </c>
      <c r="O212" s="16">
        <f t="shared" si="189"/>
        <v>0</v>
      </c>
      <c r="P212" s="16">
        <f t="shared" si="189"/>
        <v>0</v>
      </c>
      <c r="Q212" s="16">
        <f t="shared" si="189"/>
        <v>0</v>
      </c>
      <c r="R212" s="16">
        <f t="shared" si="189"/>
        <v>0</v>
      </c>
      <c r="S212" s="16">
        <f t="shared" si="189"/>
        <v>0</v>
      </c>
      <c r="T212" s="17"/>
    </row>
    <row r="213" spans="1:20" ht="12.75" customHeight="1" x14ac:dyDescent="0.2">
      <c r="A213" s="120"/>
      <c r="B213" s="113" t="s">
        <v>29</v>
      </c>
      <c r="C213" s="117"/>
      <c r="D213" s="5" t="s">
        <v>14</v>
      </c>
      <c r="E213" s="30">
        <v>16.181000000000001</v>
      </c>
      <c r="F213" s="29">
        <v>3.33</v>
      </c>
      <c r="G213" s="29">
        <v>9</v>
      </c>
      <c r="H213" s="3">
        <v>53.881999999999998</v>
      </c>
      <c r="I213" s="3">
        <v>145.62700000000001</v>
      </c>
      <c r="J213" s="2">
        <f>(E213*F213)</f>
        <v>53.882730000000002</v>
      </c>
      <c r="K213" s="2">
        <f>(E213*G213)</f>
        <v>145.62900000000002</v>
      </c>
      <c r="L213" s="20">
        <f>SUM(J213,K213)</f>
        <v>199.51173000000003</v>
      </c>
      <c r="M213" s="1">
        <f>SUM(J213-H213)</f>
        <v>7.3000000000433829E-4</v>
      </c>
      <c r="N213" s="1">
        <f>SUM(K213-I213)</f>
        <v>2.0000000000095497E-3</v>
      </c>
      <c r="O213" s="2"/>
      <c r="P213" s="2"/>
      <c r="Q213" s="1"/>
      <c r="R213" s="1"/>
      <c r="S213" s="1"/>
      <c r="T213" s="19"/>
    </row>
    <row r="214" spans="1:20" x14ac:dyDescent="0.2">
      <c r="A214" s="120"/>
      <c r="B214" s="114"/>
      <c r="C214" s="117"/>
      <c r="D214" s="5" t="s">
        <v>15</v>
      </c>
      <c r="E214" s="30">
        <v>15.38</v>
      </c>
      <c r="F214" s="29">
        <v>3.33</v>
      </c>
      <c r="G214" s="29">
        <v>9</v>
      </c>
      <c r="H214" s="3">
        <v>51.23</v>
      </c>
      <c r="I214" s="3">
        <v>138.46</v>
      </c>
      <c r="J214" s="2">
        <f>(E214*F214)</f>
        <v>51.215400000000002</v>
      </c>
      <c r="K214" s="2">
        <f t="shared" ref="K214:K215" si="190">(E214*G214)</f>
        <v>138.42000000000002</v>
      </c>
      <c r="L214" s="20">
        <f>SUM(J214,K214)</f>
        <v>189.6354</v>
      </c>
      <c r="M214" s="1">
        <f t="shared" ref="M214:M215" si="191">SUM(J214-H214)</f>
        <v>-1.4599999999994395E-2</v>
      </c>
      <c r="N214" s="1">
        <f t="shared" ref="N214:N215" si="192">SUM(K214-I214)</f>
        <v>-3.9999999999992042E-2</v>
      </c>
      <c r="O214" s="2"/>
      <c r="P214" s="2"/>
      <c r="Q214" s="1"/>
      <c r="R214" s="1"/>
      <c r="S214" s="1"/>
      <c r="T214" s="19"/>
    </row>
    <row r="215" spans="1:20" x14ac:dyDescent="0.2">
      <c r="A215" s="120"/>
      <c r="B215" s="114"/>
      <c r="C215" s="117"/>
      <c r="D215" s="5" t="s">
        <v>16</v>
      </c>
      <c r="E215" s="31">
        <v>13.95</v>
      </c>
      <c r="F215" s="29">
        <v>3.33</v>
      </c>
      <c r="G215" s="29">
        <v>9</v>
      </c>
      <c r="H215" s="3">
        <v>46.44</v>
      </c>
      <c r="I215" s="3">
        <v>125.51</v>
      </c>
      <c r="J215" s="2">
        <f>(E215*F215)</f>
        <v>46.453499999999998</v>
      </c>
      <c r="K215" s="2">
        <f t="shared" si="190"/>
        <v>125.55</v>
      </c>
      <c r="L215" s="20">
        <f>SUM(J215,K215)</f>
        <v>172.0035</v>
      </c>
      <c r="M215" s="1">
        <f t="shared" si="191"/>
        <v>1.3500000000000512E-2</v>
      </c>
      <c r="N215" s="1">
        <f t="shared" si="192"/>
        <v>3.9999999999992042E-2</v>
      </c>
      <c r="O215" s="2"/>
      <c r="P215" s="2"/>
      <c r="Q215" s="1"/>
      <c r="R215" s="1"/>
      <c r="S215" s="1"/>
      <c r="T215" s="19"/>
    </row>
    <row r="216" spans="1:20" ht="24" x14ac:dyDescent="0.2">
      <c r="A216" s="120"/>
      <c r="B216" s="114"/>
      <c r="C216" s="117"/>
      <c r="D216" s="34" t="s">
        <v>54</v>
      </c>
      <c r="E216" s="16">
        <f>SUM(E213,E214,E215)</f>
        <v>45.510999999999996</v>
      </c>
      <c r="F216" s="16"/>
      <c r="G216" s="16"/>
      <c r="H216" s="44">
        <f>SUM(H213:H215)</f>
        <v>151.55199999999999</v>
      </c>
      <c r="I216" s="44">
        <f>SUM(I213:I215)</f>
        <v>409.59699999999998</v>
      </c>
      <c r="J216" s="16">
        <f t="shared" ref="J216:S216" si="193">SUM(J213,J214,J215)</f>
        <v>151.55162999999999</v>
      </c>
      <c r="K216" s="16">
        <f t="shared" si="193"/>
        <v>409.59900000000005</v>
      </c>
      <c r="L216" s="16">
        <f t="shared" si="193"/>
        <v>561.15063000000009</v>
      </c>
      <c r="M216" s="16">
        <f t="shared" si="193"/>
        <v>-3.6999999998954536E-4</v>
      </c>
      <c r="N216" s="16">
        <f t="shared" si="193"/>
        <v>2.0000000000095497E-3</v>
      </c>
      <c r="O216" s="16">
        <f t="shared" si="193"/>
        <v>0</v>
      </c>
      <c r="P216" s="16">
        <f t="shared" si="193"/>
        <v>0</v>
      </c>
      <c r="Q216" s="16">
        <f t="shared" si="193"/>
        <v>0</v>
      </c>
      <c r="R216" s="16">
        <f t="shared" si="193"/>
        <v>0</v>
      </c>
      <c r="S216" s="16">
        <f t="shared" si="193"/>
        <v>0</v>
      </c>
      <c r="T216" s="17"/>
    </row>
    <row r="217" spans="1:20" x14ac:dyDescent="0.2">
      <c r="A217" s="120"/>
      <c r="B217" s="114"/>
      <c r="C217" s="117"/>
      <c r="D217" s="5" t="s">
        <v>17</v>
      </c>
      <c r="E217" s="30">
        <v>12.188000000000001</v>
      </c>
      <c r="F217" s="29">
        <v>3.33</v>
      </c>
      <c r="G217" s="29">
        <v>9</v>
      </c>
      <c r="H217" s="3">
        <v>40.590000000000003</v>
      </c>
      <c r="I217" s="3">
        <v>109.7</v>
      </c>
      <c r="J217" s="2">
        <f>(E217*F217)</f>
        <v>40.586040000000004</v>
      </c>
      <c r="K217" s="2">
        <f>(E217*G217)</f>
        <v>109.69200000000001</v>
      </c>
      <c r="L217" s="20">
        <f>SUM(J217,K217)</f>
        <v>150.27804</v>
      </c>
      <c r="M217" s="1">
        <f>SUM(J217-H217)</f>
        <v>-3.9599999999992974E-3</v>
      </c>
      <c r="N217" s="1">
        <f>SUM(K217-I217)</f>
        <v>-7.9999999999955662E-3</v>
      </c>
      <c r="O217" s="2"/>
      <c r="P217" s="2"/>
      <c r="Q217" s="1"/>
      <c r="R217" s="1"/>
      <c r="S217" s="1"/>
      <c r="T217" s="19"/>
    </row>
    <row r="218" spans="1:20" x14ac:dyDescent="0.2">
      <c r="A218" s="120"/>
      <c r="B218" s="114"/>
      <c r="C218" s="117"/>
      <c r="D218" s="5" t="s">
        <v>18</v>
      </c>
      <c r="E218" s="30">
        <v>10.901999999999999</v>
      </c>
      <c r="F218" s="29">
        <v>3.33</v>
      </c>
      <c r="G218" s="29">
        <v>9</v>
      </c>
      <c r="H218" s="3">
        <v>36.299999999999997</v>
      </c>
      <c r="I218" s="3">
        <v>98.12</v>
      </c>
      <c r="J218" s="2">
        <f>(E218*F218)</f>
        <v>36.303660000000001</v>
      </c>
      <c r="K218" s="2">
        <f t="shared" ref="K218:K219" si="194">(E218*G218)</f>
        <v>98.117999999999995</v>
      </c>
      <c r="L218" s="20">
        <f>SUM(J218,K218)</f>
        <v>134.42166</v>
      </c>
      <c r="M218" s="1">
        <f t="shared" ref="M218:M219" si="195">SUM(J218-H218)</f>
        <v>3.6600000000035493E-3</v>
      </c>
      <c r="N218" s="1">
        <f t="shared" ref="N218:N219" si="196">SUM(K218-I218)</f>
        <v>-2.0000000000095497E-3</v>
      </c>
      <c r="O218" s="2"/>
      <c r="P218" s="2"/>
      <c r="Q218" s="1"/>
      <c r="R218" s="1"/>
      <c r="S218" s="1"/>
      <c r="T218" s="19"/>
    </row>
    <row r="219" spans="1:20" x14ac:dyDescent="0.2">
      <c r="A219" s="121"/>
      <c r="B219" s="115"/>
      <c r="C219" s="118"/>
      <c r="D219" s="5" t="s">
        <v>19</v>
      </c>
      <c r="E219" s="31">
        <v>15.29</v>
      </c>
      <c r="F219" s="29">
        <v>3.33</v>
      </c>
      <c r="G219" s="29">
        <v>9</v>
      </c>
      <c r="H219" s="3">
        <v>50.93</v>
      </c>
      <c r="I219" s="3">
        <v>137.65</v>
      </c>
      <c r="J219" s="2">
        <f>(E219*F219)</f>
        <v>50.915700000000001</v>
      </c>
      <c r="K219" s="2">
        <f t="shared" si="194"/>
        <v>137.60999999999999</v>
      </c>
      <c r="L219" s="20">
        <f>SUM(J219,K219)</f>
        <v>188.52569999999997</v>
      </c>
      <c r="M219" s="1">
        <f t="shared" si="195"/>
        <v>-1.4299999999998647E-2</v>
      </c>
      <c r="N219" s="1">
        <f t="shared" si="196"/>
        <v>-4.0000000000020464E-2</v>
      </c>
      <c r="O219" s="2"/>
      <c r="P219" s="2"/>
      <c r="Q219" s="1"/>
      <c r="R219" s="1"/>
      <c r="S219" s="1"/>
      <c r="T219" s="19"/>
    </row>
    <row r="220" spans="1:20" ht="24" x14ac:dyDescent="0.2">
      <c r="A220" s="14"/>
      <c r="B220" s="14"/>
      <c r="C220" s="14"/>
      <c r="D220" s="34" t="s">
        <v>55</v>
      </c>
      <c r="E220" s="16">
        <f>SUM(E217,E218,E219)</f>
        <v>38.379999999999995</v>
      </c>
      <c r="F220" s="16"/>
      <c r="G220" s="16"/>
      <c r="H220" s="44">
        <f>SUM(H217:H219)</f>
        <v>127.82</v>
      </c>
      <c r="I220" s="44">
        <f>SUM(I217:I219)</f>
        <v>345.47</v>
      </c>
      <c r="J220" s="16">
        <f t="shared" ref="J220:S220" si="197">SUM(J217,J218,J219)</f>
        <v>127.80540000000001</v>
      </c>
      <c r="K220" s="16">
        <f t="shared" si="197"/>
        <v>345.41999999999996</v>
      </c>
      <c r="L220" s="16">
        <f t="shared" si="197"/>
        <v>473.22539999999998</v>
      </c>
      <c r="M220" s="16">
        <f t="shared" si="197"/>
        <v>-1.4599999999994395E-2</v>
      </c>
      <c r="N220" s="16">
        <f t="shared" si="197"/>
        <v>-5.000000000002558E-2</v>
      </c>
      <c r="O220" s="16">
        <f t="shared" si="197"/>
        <v>0</v>
      </c>
      <c r="P220" s="16">
        <f t="shared" si="197"/>
        <v>0</v>
      </c>
      <c r="Q220" s="16">
        <f t="shared" si="197"/>
        <v>0</v>
      </c>
      <c r="R220" s="16">
        <f t="shared" si="197"/>
        <v>0</v>
      </c>
      <c r="S220" s="16">
        <f t="shared" si="197"/>
        <v>0</v>
      </c>
      <c r="T220" s="17"/>
    </row>
    <row r="221" spans="1:20" s="43" customFormat="1" ht="24" x14ac:dyDescent="0.2">
      <c r="A221" s="73"/>
      <c r="B221" s="73"/>
      <c r="C221" s="74"/>
      <c r="D221" s="72" t="s">
        <v>58</v>
      </c>
      <c r="E221" s="75">
        <f>SUM(E208+E212+E216+E220)</f>
        <v>363.20699999999999</v>
      </c>
      <c r="F221" s="75"/>
      <c r="G221" s="75"/>
      <c r="H221" s="76">
        <f>SUM(H220,H216,H212,H208)</f>
        <v>1209.4929999999999</v>
      </c>
      <c r="I221" s="76">
        <f>SUM(I220,I216,I212,I208)</f>
        <v>3268.9070000000002</v>
      </c>
      <c r="J221" s="75">
        <f t="shared" ref="J221:S221" si="198">SUM(J208+J212+J216+J220)</f>
        <v>1209.4793099999999</v>
      </c>
      <c r="K221" s="75">
        <f t="shared" si="198"/>
        <v>3268.8630000000003</v>
      </c>
      <c r="L221" s="75">
        <f t="shared" si="198"/>
        <v>4478.34231</v>
      </c>
      <c r="M221" s="75">
        <f t="shared" si="198"/>
        <v>-1.3689999999947133E-2</v>
      </c>
      <c r="N221" s="75">
        <f t="shared" si="198"/>
        <v>-4.4000000000053774E-2</v>
      </c>
      <c r="O221" s="75">
        <f t="shared" si="198"/>
        <v>0</v>
      </c>
      <c r="P221" s="75">
        <f t="shared" si="198"/>
        <v>0</v>
      </c>
      <c r="Q221" s="75">
        <f t="shared" si="198"/>
        <v>0</v>
      </c>
      <c r="R221" s="75">
        <f t="shared" si="198"/>
        <v>0</v>
      </c>
      <c r="S221" s="75">
        <f t="shared" si="198"/>
        <v>0</v>
      </c>
      <c r="T221" s="77"/>
    </row>
    <row r="222" spans="1:20" s="43" customFormat="1" ht="36" x14ac:dyDescent="0.2">
      <c r="A222" s="38"/>
      <c r="B222" s="38"/>
      <c r="C222" s="39"/>
      <c r="D222" s="40" t="s">
        <v>59</v>
      </c>
      <c r="E222" s="41">
        <f>E221+'2011'!E210</f>
        <v>635.06400000000008</v>
      </c>
      <c r="F222" s="41"/>
      <c r="G222" s="41"/>
      <c r="H222" s="41">
        <f>H221+'2011'!H210</f>
        <v>2114.7779999999998</v>
      </c>
      <c r="I222" s="41">
        <f>I221+'2011'!I210</f>
        <v>4084.4790000000003</v>
      </c>
      <c r="J222" s="41">
        <f>J221+'2011'!J210</f>
        <v>2114.7693099999997</v>
      </c>
      <c r="K222" s="41">
        <f>K221+'2011'!K210</f>
        <v>4084.4330000000004</v>
      </c>
      <c r="L222" s="41">
        <f>L221+'2011'!L210</f>
        <v>6199.2023100000006</v>
      </c>
      <c r="M222" s="41">
        <f>M221+'2011'!M210</f>
        <v>-1.3689999999947133E-2</v>
      </c>
      <c r="N222" s="41">
        <f>N221+'2011'!N210</f>
        <v>-4.0000000000866009E-3</v>
      </c>
      <c r="O222" s="41">
        <f>O221+'2011'!O210</f>
        <v>0</v>
      </c>
      <c r="P222" s="41">
        <f>P221+'2011'!P210</f>
        <v>0</v>
      </c>
      <c r="Q222" s="41">
        <f>Q221+'2011'!Q210</f>
        <v>0</v>
      </c>
      <c r="R222" s="41">
        <f>R221+'2011'!R210</f>
        <v>0</v>
      </c>
      <c r="S222" s="41">
        <f>S221+'2011'!S210</f>
        <v>0</v>
      </c>
      <c r="T222" s="42"/>
    </row>
    <row r="223" spans="1:20" s="6" customFormat="1" ht="25.5" x14ac:dyDescent="0.2">
      <c r="D223" s="79" t="s">
        <v>60</v>
      </c>
      <c r="E223" s="80">
        <f>E23+E41+E59+E77+E95+E113+E131+E149+E167+E185+E203+E221</f>
        <v>137215.17299999998</v>
      </c>
      <c r="F223" s="80"/>
      <c r="G223" s="80"/>
      <c r="H223" s="80">
        <f t="shared" ref="H223:S223" si="199">H23+H41+H59+H77+H95+H113+H131+H149+H167+H185+H203+H221</f>
        <v>558518.84899999993</v>
      </c>
      <c r="I223" s="80">
        <f t="shared" si="199"/>
        <v>1121297.4109999998</v>
      </c>
      <c r="J223" s="80">
        <f t="shared" si="199"/>
        <v>618747.54848999996</v>
      </c>
      <c r="K223" s="80">
        <f t="shared" si="199"/>
        <v>1234936.5570000003</v>
      </c>
      <c r="L223" s="80">
        <f t="shared" si="199"/>
        <v>1853684.1054899995</v>
      </c>
      <c r="M223" s="80">
        <f t="shared" si="199"/>
        <v>60228.699489999963</v>
      </c>
      <c r="N223" s="80">
        <f t="shared" si="199"/>
        <v>113639.14600000004</v>
      </c>
      <c r="O223" s="80">
        <f t="shared" si="199"/>
        <v>0</v>
      </c>
      <c r="P223" s="80">
        <f t="shared" si="199"/>
        <v>0</v>
      </c>
      <c r="Q223" s="80">
        <f t="shared" si="199"/>
        <v>0</v>
      </c>
      <c r="R223" s="80">
        <f t="shared" si="199"/>
        <v>0</v>
      </c>
      <c r="S223" s="80">
        <f t="shared" si="199"/>
        <v>0</v>
      </c>
    </row>
    <row r="224" spans="1:20" s="6" customFormat="1" x14ac:dyDescent="0.2">
      <c r="O224" s="7"/>
    </row>
    <row r="225" spans="15:15" s="6" customFormat="1" x14ac:dyDescent="0.2">
      <c r="O225" s="7"/>
    </row>
    <row r="226" spans="15:15" s="6" customFormat="1" x14ac:dyDescent="0.2">
      <c r="O226" s="7"/>
    </row>
    <row r="227" spans="15:15" s="6" customFormat="1" x14ac:dyDescent="0.2">
      <c r="O227" s="7"/>
    </row>
    <row r="228" spans="15:15" s="6" customFormat="1" x14ac:dyDescent="0.2">
      <c r="O228" s="7"/>
    </row>
  </sheetData>
  <sheetProtection password="C7D0" sheet="1" objects="1" scenarios="1"/>
  <mergeCells count="59">
    <mergeCell ref="A2:A5"/>
    <mergeCell ref="B2:B5"/>
    <mergeCell ref="C2:C5"/>
    <mergeCell ref="D2:E4"/>
    <mergeCell ref="J2:J5"/>
    <mergeCell ref="K2:K5"/>
    <mergeCell ref="L2:L5"/>
    <mergeCell ref="M2:M5"/>
    <mergeCell ref="C1:D1"/>
    <mergeCell ref="T2:T5"/>
    <mergeCell ref="N2:N5"/>
    <mergeCell ref="O2:O5"/>
    <mergeCell ref="P2:P5"/>
    <mergeCell ref="F2:F5"/>
    <mergeCell ref="Q2:Q5"/>
    <mergeCell ref="R2:R5"/>
    <mergeCell ref="S2:S5"/>
    <mergeCell ref="G2:G5"/>
    <mergeCell ref="H2:I4"/>
    <mergeCell ref="A7:A21"/>
    <mergeCell ref="B7:B21"/>
    <mergeCell ref="C7:C21"/>
    <mergeCell ref="A25:A39"/>
    <mergeCell ref="B25:B39"/>
    <mergeCell ref="C25:C39"/>
    <mergeCell ref="A43:A57"/>
    <mergeCell ref="B43:B57"/>
    <mergeCell ref="C43:C57"/>
    <mergeCell ref="A61:A75"/>
    <mergeCell ref="B61:B75"/>
    <mergeCell ref="C61:C75"/>
    <mergeCell ref="A79:A93"/>
    <mergeCell ref="B79:B93"/>
    <mergeCell ref="C79:C93"/>
    <mergeCell ref="A97:A111"/>
    <mergeCell ref="B97:B111"/>
    <mergeCell ref="C97:C111"/>
    <mergeCell ref="A115:A129"/>
    <mergeCell ref="B115:B129"/>
    <mergeCell ref="C115:C129"/>
    <mergeCell ref="A133:A147"/>
    <mergeCell ref="B133:B147"/>
    <mergeCell ref="C133:C147"/>
    <mergeCell ref="A151:A165"/>
    <mergeCell ref="B151:B157"/>
    <mergeCell ref="C151:C165"/>
    <mergeCell ref="B159:B165"/>
    <mergeCell ref="A169:A183"/>
    <mergeCell ref="B169:B175"/>
    <mergeCell ref="C169:C183"/>
    <mergeCell ref="B177:B183"/>
    <mergeCell ref="A187:A201"/>
    <mergeCell ref="B187:B193"/>
    <mergeCell ref="C187:C201"/>
    <mergeCell ref="B195:B201"/>
    <mergeCell ref="A205:A219"/>
    <mergeCell ref="B205:B211"/>
    <mergeCell ref="C205:C219"/>
    <mergeCell ref="B213:B219"/>
  </mergeCells>
  <pageMargins left="0.7" right="0.59" top="0.75" bottom="0.75" header="0.3" footer="0.3"/>
  <pageSetup paperSize="9" scale="48" orientation="landscape" r:id="rId1"/>
  <rowBreaks count="3" manualBreakCount="3">
    <brk id="42" max="19" man="1"/>
    <brk id="114" max="19" man="1"/>
    <brk id="16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8"/>
  <sheetViews>
    <sheetView view="pageBreakPreview" topLeftCell="A97" zoomScale="75" zoomScaleNormal="75" zoomScaleSheetLayoutView="75" workbookViewId="0">
      <selection activeCell="E131" sqref="E131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3.140625" customWidth="1"/>
    <col min="9" max="9" width="13.42578125" customWidth="1"/>
    <col min="10" max="14" width="12.85546875" customWidth="1"/>
    <col min="15" max="15" width="14.42578125" style="4" customWidth="1"/>
    <col min="16" max="18" width="12.85546875" customWidth="1"/>
    <col min="19" max="19" width="15.28515625" customWidth="1"/>
    <col min="20" max="20" width="17.140625" customWidth="1"/>
  </cols>
  <sheetData>
    <row r="1" spans="1:20" s="6" customFormat="1" ht="15.75" customHeight="1" x14ac:dyDescent="0.25">
      <c r="A1" s="8"/>
      <c r="B1" s="9" t="s">
        <v>0</v>
      </c>
      <c r="C1" s="136">
        <v>2013</v>
      </c>
      <c r="D1" s="137"/>
      <c r="E1" s="10"/>
      <c r="F1" s="11"/>
      <c r="G1" s="11"/>
      <c r="H1" s="10"/>
      <c r="I1" s="10"/>
      <c r="J1" s="11"/>
      <c r="K1" s="11"/>
      <c r="L1" s="11"/>
      <c r="M1" s="10"/>
      <c r="N1" s="10"/>
      <c r="O1" s="11"/>
      <c r="P1" s="10"/>
      <c r="Q1" s="10"/>
      <c r="R1" s="10"/>
      <c r="S1" s="10"/>
      <c r="T1" s="10"/>
    </row>
    <row r="2" spans="1:20" s="6" customFormat="1" ht="13.5" customHeight="1" x14ac:dyDescent="0.2">
      <c r="A2" s="116" t="s">
        <v>1</v>
      </c>
      <c r="B2" s="116" t="s">
        <v>2</v>
      </c>
      <c r="C2" s="144" t="s">
        <v>3</v>
      </c>
      <c r="D2" s="147" t="s">
        <v>4</v>
      </c>
      <c r="E2" s="148"/>
      <c r="F2" s="116" t="s">
        <v>50</v>
      </c>
      <c r="G2" s="116" t="s">
        <v>51</v>
      </c>
      <c r="H2" s="138" t="s">
        <v>47</v>
      </c>
      <c r="I2" s="139"/>
      <c r="J2" s="116" t="s">
        <v>46</v>
      </c>
      <c r="K2" s="116" t="s">
        <v>45</v>
      </c>
      <c r="L2" s="116" t="s">
        <v>5</v>
      </c>
      <c r="M2" s="116" t="s">
        <v>44</v>
      </c>
      <c r="N2" s="116" t="s">
        <v>43</v>
      </c>
      <c r="O2" s="116" t="s">
        <v>40</v>
      </c>
      <c r="P2" s="116" t="s">
        <v>41</v>
      </c>
      <c r="Q2" s="116" t="s">
        <v>37</v>
      </c>
      <c r="R2" s="116" t="s">
        <v>38</v>
      </c>
      <c r="S2" s="116" t="s">
        <v>39</v>
      </c>
      <c r="T2" s="116" t="s">
        <v>42</v>
      </c>
    </row>
    <row r="3" spans="1:20" s="6" customFormat="1" ht="12.75" customHeight="1" x14ac:dyDescent="0.2">
      <c r="A3" s="117"/>
      <c r="B3" s="117"/>
      <c r="C3" s="145"/>
      <c r="D3" s="149"/>
      <c r="E3" s="150"/>
      <c r="F3" s="117"/>
      <c r="G3" s="117"/>
      <c r="H3" s="140"/>
      <c r="I3" s="141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0" s="6" customFormat="1" x14ac:dyDescent="0.2">
      <c r="A4" s="117"/>
      <c r="B4" s="117"/>
      <c r="C4" s="145"/>
      <c r="D4" s="151"/>
      <c r="E4" s="152"/>
      <c r="F4" s="117"/>
      <c r="G4" s="117"/>
      <c r="H4" s="142"/>
      <c r="I4" s="143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</row>
    <row r="5" spans="1:20" s="6" customFormat="1" ht="126" customHeight="1" x14ac:dyDescent="0.2">
      <c r="A5" s="118"/>
      <c r="B5" s="118"/>
      <c r="C5" s="146"/>
      <c r="D5" s="32" t="s">
        <v>6</v>
      </c>
      <c r="E5" s="32">
        <v>130.68</v>
      </c>
      <c r="F5" s="118"/>
      <c r="G5" s="118"/>
      <c r="H5" s="36" t="s">
        <v>48</v>
      </c>
      <c r="I5" s="36" t="s">
        <v>49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20" x14ac:dyDescent="0.2">
      <c r="A6" s="12">
        <v>1</v>
      </c>
      <c r="B6" s="12">
        <v>2</v>
      </c>
      <c r="C6" s="12">
        <v>3</v>
      </c>
      <c r="D6" s="22">
        <v>4</v>
      </c>
      <c r="E6" s="22">
        <v>5</v>
      </c>
      <c r="F6" s="22">
        <v>11</v>
      </c>
      <c r="G6" s="22">
        <v>11</v>
      </c>
      <c r="H6" s="12"/>
      <c r="I6" s="12"/>
      <c r="J6" s="12">
        <v>8</v>
      </c>
      <c r="K6" s="12">
        <v>9</v>
      </c>
      <c r="L6" s="12">
        <v>10</v>
      </c>
      <c r="M6" s="12">
        <v>17</v>
      </c>
      <c r="N6" s="12">
        <v>18</v>
      </c>
      <c r="O6" s="12">
        <v>14</v>
      </c>
      <c r="P6" s="12">
        <v>15</v>
      </c>
      <c r="Q6" s="12">
        <v>20</v>
      </c>
      <c r="R6" s="12">
        <v>21</v>
      </c>
      <c r="S6" s="12">
        <v>22</v>
      </c>
      <c r="T6" s="13">
        <v>23</v>
      </c>
    </row>
    <row r="7" spans="1:20" x14ac:dyDescent="0.2">
      <c r="A7" s="119">
        <v>1</v>
      </c>
      <c r="B7" s="125" t="s">
        <v>36</v>
      </c>
      <c r="C7" s="128" t="s">
        <v>21</v>
      </c>
      <c r="D7" s="24" t="s">
        <v>8</v>
      </c>
      <c r="E7" s="25">
        <v>5802.24</v>
      </c>
      <c r="F7" s="26">
        <v>4.7699999999999996</v>
      </c>
      <c r="G7" s="26">
        <v>15</v>
      </c>
      <c r="H7" s="3">
        <v>27676.68</v>
      </c>
      <c r="I7" s="3">
        <v>87033.600000000006</v>
      </c>
      <c r="J7" s="20">
        <f>(E7*F7)</f>
        <v>27676.684799999995</v>
      </c>
      <c r="K7" s="20">
        <f>(E7*G7)</f>
        <v>87033.599999999991</v>
      </c>
      <c r="L7" s="20">
        <f>SUM(J7,K7)</f>
        <v>114710.28479999999</v>
      </c>
      <c r="M7" s="21">
        <f>SUM(J7-H7)</f>
        <v>4.7999999951571226E-3</v>
      </c>
      <c r="N7" s="21">
        <f>SUM(K7-I7)</f>
        <v>-1.4551915228366852E-11</v>
      </c>
      <c r="O7" s="20"/>
      <c r="P7" s="20"/>
      <c r="Q7" s="21"/>
      <c r="R7" s="21"/>
      <c r="S7" s="21"/>
      <c r="T7" s="18"/>
    </row>
    <row r="8" spans="1:20" x14ac:dyDescent="0.2">
      <c r="A8" s="120"/>
      <c r="B8" s="126"/>
      <c r="C8" s="129"/>
      <c r="D8" s="27" t="s">
        <v>9</v>
      </c>
      <c r="E8" s="28">
        <v>5327.56</v>
      </c>
      <c r="F8" s="26">
        <v>4.7699999999999996</v>
      </c>
      <c r="G8" s="26">
        <v>15</v>
      </c>
      <c r="H8" s="3">
        <v>25412.46</v>
      </c>
      <c r="I8" s="3">
        <v>79913.399999999994</v>
      </c>
      <c r="J8" s="20">
        <f t="shared" ref="J8:J21" si="0">(E8*F8)</f>
        <v>25412.461199999998</v>
      </c>
      <c r="K8" s="20">
        <f t="shared" ref="K8:K9" si="1">(E8*G8)</f>
        <v>79913.400000000009</v>
      </c>
      <c r="L8" s="20">
        <f t="shared" ref="L8:L21" si="2">SUM(J8,K8)</f>
        <v>105325.86120000001</v>
      </c>
      <c r="M8" s="21">
        <f t="shared" ref="M8:N21" si="3">SUM(J8-H8)</f>
        <v>1.1999999987892807E-3</v>
      </c>
      <c r="N8" s="21">
        <f t="shared" si="3"/>
        <v>1.4551915228366852E-11</v>
      </c>
      <c r="O8" s="2"/>
      <c r="P8" s="2"/>
      <c r="Q8" s="1"/>
      <c r="R8" s="1"/>
      <c r="S8" s="1"/>
      <c r="T8" s="19"/>
    </row>
    <row r="9" spans="1:20" x14ac:dyDescent="0.2">
      <c r="A9" s="120"/>
      <c r="B9" s="126"/>
      <c r="C9" s="129"/>
      <c r="D9" s="27" t="s">
        <v>10</v>
      </c>
      <c r="E9" s="28">
        <v>5828.04</v>
      </c>
      <c r="F9" s="26">
        <v>4.7699999999999996</v>
      </c>
      <c r="G9" s="26">
        <v>15</v>
      </c>
      <c r="H9" s="3">
        <v>27799.75</v>
      </c>
      <c r="I9" s="3">
        <v>87420.6</v>
      </c>
      <c r="J9" s="20">
        <f t="shared" si="0"/>
        <v>27799.750799999998</v>
      </c>
      <c r="K9" s="20">
        <f t="shared" si="1"/>
        <v>87420.6</v>
      </c>
      <c r="L9" s="20">
        <f t="shared" si="2"/>
        <v>115220.3508</v>
      </c>
      <c r="M9" s="21">
        <f t="shared" si="3"/>
        <v>7.9999999798019417E-4</v>
      </c>
      <c r="N9" s="21">
        <f t="shared" si="3"/>
        <v>0</v>
      </c>
      <c r="O9" s="2"/>
      <c r="P9" s="2"/>
      <c r="Q9" s="1"/>
      <c r="R9" s="1"/>
      <c r="S9" s="1"/>
      <c r="T9" s="19"/>
    </row>
    <row r="10" spans="1:20" ht="24" x14ac:dyDescent="0.2">
      <c r="A10" s="120"/>
      <c r="B10" s="126"/>
      <c r="C10" s="129"/>
      <c r="D10" s="34" t="s">
        <v>52</v>
      </c>
      <c r="E10" s="16">
        <f>SUM(E7,E8,E9)</f>
        <v>16957.84</v>
      </c>
      <c r="F10" s="16"/>
      <c r="G10" s="16"/>
      <c r="H10" s="44">
        <f>SUM(H7:H9)</f>
        <v>80888.89</v>
      </c>
      <c r="I10" s="44">
        <f>SUM(I7:I9)</f>
        <v>254367.6</v>
      </c>
      <c r="J10" s="16">
        <f t="shared" ref="J10:S10" si="4">SUM(J7,J8,J9)</f>
        <v>80888.896799999988</v>
      </c>
      <c r="K10" s="16">
        <f t="shared" si="4"/>
        <v>254367.6</v>
      </c>
      <c r="L10" s="16">
        <f t="shared" si="4"/>
        <v>335256.49680000002</v>
      </c>
      <c r="M10" s="16">
        <f t="shared" si="4"/>
        <v>6.7999999919265974E-3</v>
      </c>
      <c r="N10" s="16">
        <f t="shared" si="4"/>
        <v>0</v>
      </c>
      <c r="O10" s="16">
        <f t="shared" si="4"/>
        <v>0</v>
      </c>
      <c r="P10" s="16">
        <f t="shared" si="4"/>
        <v>0</v>
      </c>
      <c r="Q10" s="16">
        <f t="shared" si="4"/>
        <v>0</v>
      </c>
      <c r="R10" s="16">
        <f t="shared" si="4"/>
        <v>0</v>
      </c>
      <c r="S10" s="16">
        <f t="shared" si="4"/>
        <v>0</v>
      </c>
      <c r="T10" s="17"/>
    </row>
    <row r="11" spans="1:20" x14ac:dyDescent="0.2">
      <c r="A11" s="120"/>
      <c r="B11" s="126"/>
      <c r="C11" s="129"/>
      <c r="D11" s="27" t="s">
        <v>11</v>
      </c>
      <c r="E11" s="28">
        <v>6575.82</v>
      </c>
      <c r="F11" s="26">
        <v>4.7699999999999996</v>
      </c>
      <c r="G11" s="26">
        <v>15</v>
      </c>
      <c r="H11" s="3">
        <v>31366.66</v>
      </c>
      <c r="I11" s="3">
        <v>98637.3</v>
      </c>
      <c r="J11" s="20">
        <f t="shared" si="0"/>
        <v>31366.661399999997</v>
      </c>
      <c r="K11" s="20">
        <f>(E11*G11)</f>
        <v>98637.299999999988</v>
      </c>
      <c r="L11" s="20">
        <f t="shared" si="2"/>
        <v>130003.96139999999</v>
      </c>
      <c r="M11" s="21">
        <f t="shared" si="3"/>
        <v>1.3999999973748345E-3</v>
      </c>
      <c r="N11" s="21">
        <f t="shared" si="3"/>
        <v>-1.4551915228366852E-11</v>
      </c>
      <c r="O11" s="2"/>
      <c r="P11" s="2"/>
      <c r="Q11" s="1"/>
      <c r="R11" s="1"/>
      <c r="S11" s="1"/>
      <c r="T11" s="19"/>
    </row>
    <row r="12" spans="1:20" x14ac:dyDescent="0.2">
      <c r="A12" s="120"/>
      <c r="B12" s="126"/>
      <c r="C12" s="129"/>
      <c r="D12" s="27" t="s">
        <v>12</v>
      </c>
      <c r="E12" s="28">
        <v>6223.48</v>
      </c>
      <c r="F12" s="26">
        <v>4.7699999999999996</v>
      </c>
      <c r="G12" s="26">
        <v>15</v>
      </c>
      <c r="H12" s="3">
        <v>29686</v>
      </c>
      <c r="I12" s="3">
        <v>93352.2</v>
      </c>
      <c r="J12" s="20">
        <f t="shared" si="0"/>
        <v>29685.999599999996</v>
      </c>
      <c r="K12" s="20">
        <f t="shared" ref="K12:K13" si="5">(E12*G12)</f>
        <v>93352.2</v>
      </c>
      <c r="L12" s="20">
        <f t="shared" si="2"/>
        <v>123038.19959999999</v>
      </c>
      <c r="M12" s="21">
        <f t="shared" si="3"/>
        <v>-4.0000000444706529E-4</v>
      </c>
      <c r="N12" s="21">
        <f t="shared" si="3"/>
        <v>0</v>
      </c>
      <c r="O12" s="2"/>
      <c r="P12" s="2"/>
      <c r="Q12" s="1"/>
      <c r="R12" s="1"/>
      <c r="S12" s="1"/>
      <c r="T12" s="19"/>
    </row>
    <row r="13" spans="1:20" x14ac:dyDescent="0.2">
      <c r="A13" s="120"/>
      <c r="B13" s="126"/>
      <c r="C13" s="129"/>
      <c r="D13" s="27" t="s">
        <v>13</v>
      </c>
      <c r="E13" s="28">
        <v>6075.6</v>
      </c>
      <c r="F13" s="26">
        <v>4.7699999999999996</v>
      </c>
      <c r="G13" s="26">
        <v>15</v>
      </c>
      <c r="H13" s="3">
        <v>28980.61</v>
      </c>
      <c r="I13" s="3">
        <v>91134</v>
      </c>
      <c r="J13" s="20">
        <f t="shared" si="0"/>
        <v>28980.611999999997</v>
      </c>
      <c r="K13" s="20">
        <f t="shared" si="5"/>
        <v>91134</v>
      </c>
      <c r="L13" s="20">
        <f t="shared" si="2"/>
        <v>120114.61199999999</v>
      </c>
      <c r="M13" s="21">
        <f t="shared" si="3"/>
        <v>1.9999999967694748E-3</v>
      </c>
      <c r="N13" s="21">
        <f t="shared" si="3"/>
        <v>0</v>
      </c>
      <c r="O13" s="2"/>
      <c r="P13" s="2"/>
      <c r="Q13" s="1"/>
      <c r="R13" s="1"/>
      <c r="S13" s="1"/>
      <c r="T13" s="19"/>
    </row>
    <row r="14" spans="1:20" ht="24" x14ac:dyDescent="0.2">
      <c r="A14" s="120"/>
      <c r="B14" s="126"/>
      <c r="C14" s="129"/>
      <c r="D14" s="34" t="s">
        <v>53</v>
      </c>
      <c r="E14" s="16">
        <f>SUM(E11,E12,E13)</f>
        <v>18874.900000000001</v>
      </c>
      <c r="F14" s="16"/>
      <c r="G14" s="16"/>
      <c r="H14" s="44">
        <f>SUM(H11:H13)</f>
        <v>90033.27</v>
      </c>
      <c r="I14" s="44">
        <f>SUM(I11:I13)</f>
        <v>283123.5</v>
      </c>
      <c r="J14" s="16">
        <f t="shared" ref="J14:S14" si="6">SUM(J11,J12,J13)</f>
        <v>90033.272999999986</v>
      </c>
      <c r="K14" s="16">
        <f t="shared" si="6"/>
        <v>283123.5</v>
      </c>
      <c r="L14" s="16">
        <f t="shared" si="6"/>
        <v>373156.77299999993</v>
      </c>
      <c r="M14" s="16">
        <f t="shared" si="6"/>
        <v>2.999999989697244E-3</v>
      </c>
      <c r="N14" s="16">
        <f t="shared" si="6"/>
        <v>-1.4551915228366852E-11</v>
      </c>
      <c r="O14" s="16">
        <f t="shared" si="6"/>
        <v>0</v>
      </c>
      <c r="P14" s="16">
        <f t="shared" si="6"/>
        <v>0</v>
      </c>
      <c r="Q14" s="16">
        <f t="shared" si="6"/>
        <v>0</v>
      </c>
      <c r="R14" s="16">
        <f t="shared" si="6"/>
        <v>0</v>
      </c>
      <c r="S14" s="16">
        <f t="shared" si="6"/>
        <v>0</v>
      </c>
      <c r="T14" s="17"/>
    </row>
    <row r="15" spans="1:20" ht="12.75" customHeight="1" x14ac:dyDescent="0.2">
      <c r="A15" s="120"/>
      <c r="B15" s="134"/>
      <c r="C15" s="129"/>
      <c r="D15" s="27" t="s">
        <v>14</v>
      </c>
      <c r="E15" s="28">
        <v>5966.56</v>
      </c>
      <c r="F15" s="26">
        <v>4.7699999999999996</v>
      </c>
      <c r="G15" s="26">
        <v>15</v>
      </c>
      <c r="H15" s="3">
        <v>28460.49</v>
      </c>
      <c r="I15" s="3">
        <v>89498.4</v>
      </c>
      <c r="J15" s="20">
        <f t="shared" si="0"/>
        <v>28460.4912</v>
      </c>
      <c r="K15" s="20">
        <f>(E15*G15)</f>
        <v>89498.400000000009</v>
      </c>
      <c r="L15" s="20">
        <f t="shared" si="2"/>
        <v>117958.89120000001</v>
      </c>
      <c r="M15" s="21">
        <f t="shared" si="3"/>
        <v>1.1999999987892807E-3</v>
      </c>
      <c r="N15" s="21">
        <f t="shared" si="3"/>
        <v>1.4551915228366852E-11</v>
      </c>
      <c r="O15" s="2"/>
      <c r="P15" s="2"/>
      <c r="Q15" s="1"/>
      <c r="R15" s="1"/>
      <c r="S15" s="1"/>
      <c r="T15" s="19"/>
    </row>
    <row r="16" spans="1:20" x14ac:dyDescent="0.2">
      <c r="A16" s="120"/>
      <c r="B16" s="134"/>
      <c r="C16" s="129"/>
      <c r="D16" s="27" t="s">
        <v>15</v>
      </c>
      <c r="E16" s="28">
        <v>5771.86</v>
      </c>
      <c r="F16" s="26">
        <v>4.7699999999999996</v>
      </c>
      <c r="G16" s="26">
        <v>15</v>
      </c>
      <c r="H16" s="3">
        <v>27531.77</v>
      </c>
      <c r="I16" s="3">
        <v>86577.9</v>
      </c>
      <c r="J16" s="20">
        <f t="shared" si="0"/>
        <v>27531.772199999996</v>
      </c>
      <c r="K16" s="20">
        <f t="shared" ref="K16:K17" si="7">(E16*G16)</f>
        <v>86577.9</v>
      </c>
      <c r="L16" s="20">
        <f t="shared" si="2"/>
        <v>114109.67219999999</v>
      </c>
      <c r="M16" s="21">
        <f t="shared" si="3"/>
        <v>2.1999999953550287E-3</v>
      </c>
      <c r="N16" s="21">
        <f t="shared" si="3"/>
        <v>0</v>
      </c>
      <c r="O16" s="2"/>
      <c r="P16" s="2"/>
      <c r="Q16" s="1"/>
      <c r="R16" s="1"/>
      <c r="S16" s="1"/>
      <c r="T16" s="19"/>
    </row>
    <row r="17" spans="1:20" x14ac:dyDescent="0.2">
      <c r="A17" s="120"/>
      <c r="B17" s="134"/>
      <c r="C17" s="129"/>
      <c r="D17" s="27" t="s">
        <v>16</v>
      </c>
      <c r="E17" s="28">
        <v>5720.62</v>
      </c>
      <c r="F17" s="26">
        <v>4.7699999999999996</v>
      </c>
      <c r="G17" s="26">
        <v>15</v>
      </c>
      <c r="H17" s="3">
        <v>27287.360000000001</v>
      </c>
      <c r="I17" s="3">
        <v>85809.3</v>
      </c>
      <c r="J17" s="20">
        <f t="shared" si="0"/>
        <v>27287.357399999997</v>
      </c>
      <c r="K17" s="20">
        <f t="shared" si="7"/>
        <v>85809.3</v>
      </c>
      <c r="L17" s="20">
        <f t="shared" si="2"/>
        <v>113096.6574</v>
      </c>
      <c r="M17" s="21">
        <f t="shared" si="3"/>
        <v>-2.6000000034400728E-3</v>
      </c>
      <c r="N17" s="21">
        <f t="shared" si="3"/>
        <v>0</v>
      </c>
      <c r="O17" s="2"/>
      <c r="P17" s="2"/>
      <c r="Q17" s="1"/>
      <c r="R17" s="1"/>
      <c r="S17" s="1"/>
      <c r="T17" s="19"/>
    </row>
    <row r="18" spans="1:20" ht="24" x14ac:dyDescent="0.2">
      <c r="A18" s="120"/>
      <c r="B18" s="134"/>
      <c r="C18" s="129"/>
      <c r="D18" s="34" t="s">
        <v>54</v>
      </c>
      <c r="E18" s="16">
        <f>SUM(E15,E16,E17)</f>
        <v>17459.04</v>
      </c>
      <c r="F18" s="16"/>
      <c r="G18" s="16"/>
      <c r="H18" s="44">
        <f>SUM(H15:H17)</f>
        <v>83279.62</v>
      </c>
      <c r="I18" s="44">
        <f>SUM(I15:I17)</f>
        <v>261885.59999999998</v>
      </c>
      <c r="J18" s="16">
        <f t="shared" ref="J18:S18" si="8">SUM(J15,J16,J17)</f>
        <v>83279.62079999999</v>
      </c>
      <c r="K18" s="16">
        <f t="shared" si="8"/>
        <v>261885.59999999998</v>
      </c>
      <c r="L18" s="16">
        <f t="shared" si="8"/>
        <v>345165.22080000001</v>
      </c>
      <c r="M18" s="16">
        <f t="shared" si="8"/>
        <v>7.9999999070423655E-4</v>
      </c>
      <c r="N18" s="16">
        <f t="shared" si="8"/>
        <v>1.4551915228366852E-11</v>
      </c>
      <c r="O18" s="16">
        <f t="shared" si="8"/>
        <v>0</v>
      </c>
      <c r="P18" s="16">
        <f t="shared" si="8"/>
        <v>0</v>
      </c>
      <c r="Q18" s="16">
        <f t="shared" si="8"/>
        <v>0</v>
      </c>
      <c r="R18" s="16">
        <f t="shared" si="8"/>
        <v>0</v>
      </c>
      <c r="S18" s="16">
        <f t="shared" si="8"/>
        <v>0</v>
      </c>
      <c r="T18" s="17"/>
    </row>
    <row r="19" spans="1:20" x14ac:dyDescent="0.2">
      <c r="A19" s="120"/>
      <c r="B19" s="134"/>
      <c r="C19" s="129"/>
      <c r="D19" s="27" t="s">
        <v>17</v>
      </c>
      <c r="E19" s="28">
        <v>5796.32</v>
      </c>
      <c r="F19" s="26">
        <v>4.7699999999999996</v>
      </c>
      <c r="G19" s="26">
        <v>15</v>
      </c>
      <c r="H19" s="3">
        <v>27648.45</v>
      </c>
      <c r="I19" s="3">
        <v>86944.8</v>
      </c>
      <c r="J19" s="20">
        <f t="shared" si="0"/>
        <v>27648.446399999997</v>
      </c>
      <c r="K19" s="20">
        <f>(E19*G19)</f>
        <v>86944.799999999988</v>
      </c>
      <c r="L19" s="20">
        <f t="shared" si="2"/>
        <v>114593.24639999999</v>
      </c>
      <c r="M19" s="21">
        <f t="shared" si="3"/>
        <v>-3.6000000036437996E-3</v>
      </c>
      <c r="N19" s="21">
        <f t="shared" si="3"/>
        <v>-1.4551915228366852E-11</v>
      </c>
      <c r="O19" s="2"/>
      <c r="P19" s="2"/>
      <c r="Q19" s="1"/>
      <c r="R19" s="1"/>
      <c r="S19" s="1"/>
      <c r="T19" s="19"/>
    </row>
    <row r="20" spans="1:20" x14ac:dyDescent="0.2">
      <c r="A20" s="120"/>
      <c r="B20" s="134"/>
      <c r="C20" s="129"/>
      <c r="D20" s="27" t="s">
        <v>18</v>
      </c>
      <c r="E20" s="28">
        <v>4930.53</v>
      </c>
      <c r="F20" s="26">
        <v>4.7699999999999996</v>
      </c>
      <c r="G20" s="26">
        <v>15</v>
      </c>
      <c r="H20" s="3">
        <v>23518.63</v>
      </c>
      <c r="I20" s="3">
        <v>73957.95</v>
      </c>
      <c r="J20" s="20">
        <f t="shared" si="0"/>
        <v>23518.628099999998</v>
      </c>
      <c r="K20" s="20">
        <f t="shared" ref="K20:K21" si="9">(E20*G20)</f>
        <v>73957.95</v>
      </c>
      <c r="L20" s="20">
        <f t="shared" si="2"/>
        <v>97476.578099999999</v>
      </c>
      <c r="M20" s="21">
        <f t="shared" si="3"/>
        <v>-1.9000000029336661E-3</v>
      </c>
      <c r="N20" s="21">
        <f t="shared" si="3"/>
        <v>0</v>
      </c>
      <c r="O20" s="2"/>
      <c r="P20" s="2"/>
      <c r="Q20" s="1"/>
      <c r="R20" s="1"/>
      <c r="S20" s="1"/>
      <c r="T20" s="19"/>
    </row>
    <row r="21" spans="1:20" x14ac:dyDescent="0.2">
      <c r="A21" s="121"/>
      <c r="B21" s="135"/>
      <c r="C21" s="130"/>
      <c r="D21" s="27" t="s">
        <v>19</v>
      </c>
      <c r="E21" s="28">
        <v>4061.21</v>
      </c>
      <c r="F21" s="26">
        <v>4.7699999999999996</v>
      </c>
      <c r="G21" s="26">
        <v>15</v>
      </c>
      <c r="H21" s="3">
        <v>19371.97</v>
      </c>
      <c r="I21" s="3">
        <v>60918.15</v>
      </c>
      <c r="J21" s="20">
        <f t="shared" si="0"/>
        <v>19371.971699999998</v>
      </c>
      <c r="K21" s="20">
        <f t="shared" si="9"/>
        <v>60918.15</v>
      </c>
      <c r="L21" s="20">
        <f t="shared" si="2"/>
        <v>80290.121700000003</v>
      </c>
      <c r="M21" s="21">
        <f t="shared" si="3"/>
        <v>1.6999999970721547E-3</v>
      </c>
      <c r="N21" s="21">
        <f t="shared" si="3"/>
        <v>0</v>
      </c>
      <c r="O21" s="2"/>
      <c r="P21" s="2"/>
      <c r="Q21" s="1"/>
      <c r="R21" s="1"/>
      <c r="S21" s="1"/>
      <c r="T21" s="19"/>
    </row>
    <row r="22" spans="1:20" ht="24" x14ac:dyDescent="0.2">
      <c r="A22" s="14"/>
      <c r="B22" s="14"/>
      <c r="C22" s="23"/>
      <c r="D22" s="34" t="s">
        <v>55</v>
      </c>
      <c r="E22" s="16">
        <f>SUM(E19,E20,E21)</f>
        <v>14788.059999999998</v>
      </c>
      <c r="F22" s="16"/>
      <c r="G22" s="16"/>
      <c r="H22" s="44">
        <f>SUM(H19:H21)</f>
        <v>70539.05</v>
      </c>
      <c r="I22" s="44">
        <f>SUM(I19:I21)</f>
        <v>221820.9</v>
      </c>
      <c r="J22" s="16">
        <f t="shared" ref="J22:S22" si="10">SUM(J19,J20,J21)</f>
        <v>70539.046199999997</v>
      </c>
      <c r="K22" s="16">
        <f t="shared" si="10"/>
        <v>221820.9</v>
      </c>
      <c r="L22" s="16">
        <f t="shared" si="10"/>
        <v>292359.94620000001</v>
      </c>
      <c r="M22" s="16">
        <f t="shared" si="10"/>
        <v>-3.800000009505311E-3</v>
      </c>
      <c r="N22" s="16">
        <f t="shared" si="10"/>
        <v>-1.4551915228366852E-11</v>
      </c>
      <c r="O22" s="16">
        <f t="shared" si="10"/>
        <v>0</v>
      </c>
      <c r="P22" s="16">
        <f t="shared" si="10"/>
        <v>0</v>
      </c>
      <c r="Q22" s="16">
        <f t="shared" si="10"/>
        <v>0</v>
      </c>
      <c r="R22" s="16">
        <f t="shared" si="10"/>
        <v>0</v>
      </c>
      <c r="S22" s="16">
        <f t="shared" si="10"/>
        <v>0</v>
      </c>
      <c r="T22" s="17"/>
    </row>
    <row r="23" spans="1:20" s="43" customFormat="1" ht="24" x14ac:dyDescent="0.2">
      <c r="A23" s="73"/>
      <c r="B23" s="73"/>
      <c r="C23" s="74"/>
      <c r="D23" s="72" t="s">
        <v>58</v>
      </c>
      <c r="E23" s="75">
        <f>SUM(E10+E14+E18+E22)</f>
        <v>68079.839999999997</v>
      </c>
      <c r="F23" s="75"/>
      <c r="G23" s="75"/>
      <c r="H23" s="76">
        <f>SUM(H22,H18,H14,H10)</f>
        <v>324740.83</v>
      </c>
      <c r="I23" s="76">
        <f>SUM(I22,I18,I14,I10)</f>
        <v>1021197.6</v>
      </c>
      <c r="J23" s="75">
        <f t="shared" ref="J23:S23" si="11">SUM(J10+J14+J18+J22)</f>
        <v>324740.83679999993</v>
      </c>
      <c r="K23" s="75">
        <f t="shared" si="11"/>
        <v>1021197.6</v>
      </c>
      <c r="L23" s="75">
        <f t="shared" si="11"/>
        <v>1345938.4367999998</v>
      </c>
      <c r="M23" s="75">
        <f>SUM(M10,M14,M18,M22)</f>
        <v>6.799999962822767E-3</v>
      </c>
      <c r="N23" s="75">
        <f>SUM(N10,N14,N18,N22)</f>
        <v>-1.4551915228366852E-11</v>
      </c>
      <c r="O23" s="75">
        <f t="shared" si="11"/>
        <v>0</v>
      </c>
      <c r="P23" s="75">
        <f t="shared" si="11"/>
        <v>0</v>
      </c>
      <c r="Q23" s="75">
        <f t="shared" si="11"/>
        <v>0</v>
      </c>
      <c r="R23" s="75">
        <f t="shared" si="11"/>
        <v>0</v>
      </c>
      <c r="S23" s="75">
        <f t="shared" si="11"/>
        <v>0</v>
      </c>
      <c r="T23" s="77"/>
    </row>
    <row r="24" spans="1:20" s="43" customFormat="1" ht="36" x14ac:dyDescent="0.2">
      <c r="A24" s="38"/>
      <c r="B24" s="38"/>
      <c r="C24" s="39"/>
      <c r="D24" s="40" t="s">
        <v>59</v>
      </c>
      <c r="E24" s="41">
        <f>E23+'2012'!E24</f>
        <v>203732.71</v>
      </c>
      <c r="F24" s="41"/>
      <c r="G24" s="41"/>
      <c r="H24" s="41">
        <f>H23+'2012'!H24</f>
        <v>971805.01</v>
      </c>
      <c r="I24" s="41">
        <f>I23+'2012'!I24</f>
        <v>1878105.27</v>
      </c>
      <c r="J24" s="41">
        <f>J23+'2012'!J24</f>
        <v>971805.02669999993</v>
      </c>
      <c r="K24" s="41">
        <f>K23+'2012'!K24</f>
        <v>1878105.27</v>
      </c>
      <c r="L24" s="41">
        <f>L23+'2012'!L24</f>
        <v>2849910.2966999998</v>
      </c>
      <c r="M24" s="41">
        <f>M23+'2012'!M24</f>
        <v>1.6699999920092523E-2</v>
      </c>
      <c r="N24" s="41">
        <f>N23+'2012'!N24</f>
        <v>3.637978807091713E-12</v>
      </c>
      <c r="O24" s="41">
        <f>O23+'2012'!O24</f>
        <v>0</v>
      </c>
      <c r="P24" s="41">
        <f>P23+'2012'!P24</f>
        <v>0</v>
      </c>
      <c r="Q24" s="41">
        <f>Q23+'2012'!Q24</f>
        <v>0</v>
      </c>
      <c r="R24" s="41">
        <f>R23+'2012'!R24</f>
        <v>0</v>
      </c>
      <c r="S24" s="41">
        <f>S23+'2012'!S24</f>
        <v>0</v>
      </c>
      <c r="T24" s="42"/>
    </row>
    <row r="25" spans="1:20" ht="12.75" customHeight="1" x14ac:dyDescent="0.2">
      <c r="A25" s="119">
        <v>2</v>
      </c>
      <c r="B25" s="125" t="s">
        <v>32</v>
      </c>
      <c r="C25" s="131" t="s">
        <v>22</v>
      </c>
      <c r="D25" s="5" t="s">
        <v>8</v>
      </c>
      <c r="E25" s="30">
        <v>919.76</v>
      </c>
      <c r="F25" s="26">
        <v>4.7699999999999996</v>
      </c>
      <c r="G25" s="26">
        <v>15</v>
      </c>
      <c r="H25" s="3">
        <v>4387.26</v>
      </c>
      <c r="I25" s="3">
        <v>13796.4</v>
      </c>
      <c r="J25" s="2">
        <f>(E25*F25)</f>
        <v>4387.2551999999996</v>
      </c>
      <c r="K25" s="2">
        <f>(E25*G25)</f>
        <v>13796.4</v>
      </c>
      <c r="L25" s="20">
        <f t="shared" ref="L25:L39" si="12">SUM(J25,K25)</f>
        <v>18183.655200000001</v>
      </c>
      <c r="M25" s="1">
        <f t="shared" ref="M25:N27" si="13">SUM(J25-H25)</f>
        <v>-4.8000000006140908E-3</v>
      </c>
      <c r="N25" s="1">
        <f t="shared" si="13"/>
        <v>0</v>
      </c>
      <c r="O25" s="2"/>
      <c r="P25" s="2"/>
      <c r="Q25" s="1"/>
      <c r="R25" s="1"/>
      <c r="S25" s="1"/>
      <c r="T25" s="19"/>
    </row>
    <row r="26" spans="1:20" x14ac:dyDescent="0.2">
      <c r="A26" s="120"/>
      <c r="B26" s="126"/>
      <c r="C26" s="132"/>
      <c r="D26" s="5" t="s">
        <v>9</v>
      </c>
      <c r="E26" s="31">
        <v>779</v>
      </c>
      <c r="F26" s="26">
        <v>4.7699999999999996</v>
      </c>
      <c r="G26" s="26">
        <v>15</v>
      </c>
      <c r="H26" s="3">
        <v>3715.83</v>
      </c>
      <c r="I26" s="3">
        <v>11685</v>
      </c>
      <c r="J26" s="2">
        <f>(E26*F26)</f>
        <v>3715.8299999999995</v>
      </c>
      <c r="K26" s="2">
        <f t="shared" ref="K26:K27" si="14">(E26*G26)</f>
        <v>11685</v>
      </c>
      <c r="L26" s="20">
        <f t="shared" si="12"/>
        <v>15400.83</v>
      </c>
      <c r="M26" s="1">
        <f t="shared" si="13"/>
        <v>-4.5474735088646412E-13</v>
      </c>
      <c r="N26" s="1">
        <f t="shared" si="13"/>
        <v>0</v>
      </c>
      <c r="O26" s="2"/>
      <c r="P26" s="2"/>
      <c r="Q26" s="1"/>
      <c r="R26" s="1"/>
      <c r="S26" s="1"/>
      <c r="T26" s="19"/>
    </row>
    <row r="27" spans="1:20" x14ac:dyDescent="0.2">
      <c r="A27" s="120"/>
      <c r="B27" s="126"/>
      <c r="C27" s="132"/>
      <c r="D27" s="5" t="s">
        <v>10</v>
      </c>
      <c r="E27" s="31">
        <v>1005.1</v>
      </c>
      <c r="F27" s="26">
        <v>4.7699999999999996</v>
      </c>
      <c r="G27" s="26">
        <v>15</v>
      </c>
      <c r="H27" s="3">
        <v>4794.33</v>
      </c>
      <c r="I27" s="3">
        <v>15076.5</v>
      </c>
      <c r="J27" s="2">
        <f>(E27*F27)</f>
        <v>4794.3269999999993</v>
      </c>
      <c r="K27" s="2">
        <f t="shared" si="14"/>
        <v>15076.5</v>
      </c>
      <c r="L27" s="20">
        <f t="shared" si="12"/>
        <v>19870.826999999997</v>
      </c>
      <c r="M27" s="1">
        <f t="shared" si="13"/>
        <v>-3.0000000006111804E-3</v>
      </c>
      <c r="N27" s="1">
        <f t="shared" si="13"/>
        <v>0</v>
      </c>
      <c r="O27" s="2"/>
      <c r="P27" s="2"/>
      <c r="Q27" s="1"/>
      <c r="R27" s="1"/>
      <c r="S27" s="1"/>
      <c r="T27" s="19"/>
    </row>
    <row r="28" spans="1:20" ht="24" x14ac:dyDescent="0.2">
      <c r="A28" s="120"/>
      <c r="B28" s="126"/>
      <c r="C28" s="132"/>
      <c r="D28" s="34" t="s">
        <v>52</v>
      </c>
      <c r="E28" s="16">
        <f>SUM(E25,E26,E27)</f>
        <v>2703.86</v>
      </c>
      <c r="F28" s="16"/>
      <c r="G28" s="16"/>
      <c r="H28" s="44">
        <f>SUM(H25:H27)</f>
        <v>12897.42</v>
      </c>
      <c r="I28" s="44">
        <f>SUM(I25:I27)</f>
        <v>40557.9</v>
      </c>
      <c r="J28" s="16">
        <f t="shared" ref="J28:S28" si="15">SUM(J25,J26,J27)</f>
        <v>12897.412199999999</v>
      </c>
      <c r="K28" s="16">
        <f t="shared" si="15"/>
        <v>40557.9</v>
      </c>
      <c r="L28" s="16">
        <f t="shared" si="15"/>
        <v>53455.3122</v>
      </c>
      <c r="M28" s="16">
        <f t="shared" si="15"/>
        <v>-7.8000000016800186E-3</v>
      </c>
      <c r="N28" s="16">
        <f t="shared" si="15"/>
        <v>0</v>
      </c>
      <c r="O28" s="16">
        <f t="shared" si="15"/>
        <v>0</v>
      </c>
      <c r="P28" s="16">
        <f t="shared" si="15"/>
        <v>0</v>
      </c>
      <c r="Q28" s="16">
        <f t="shared" si="15"/>
        <v>0</v>
      </c>
      <c r="R28" s="16">
        <f t="shared" si="15"/>
        <v>0</v>
      </c>
      <c r="S28" s="16">
        <f t="shared" si="15"/>
        <v>0</v>
      </c>
      <c r="T28" s="17"/>
    </row>
    <row r="29" spans="1:20" x14ac:dyDescent="0.2">
      <c r="A29" s="120"/>
      <c r="B29" s="126"/>
      <c r="C29" s="132"/>
      <c r="D29" s="5" t="s">
        <v>11</v>
      </c>
      <c r="E29" s="30">
        <v>1100.54</v>
      </c>
      <c r="F29" s="26">
        <v>4.7699999999999996</v>
      </c>
      <c r="G29" s="26">
        <v>15</v>
      </c>
      <c r="H29" s="3">
        <v>5249.58</v>
      </c>
      <c r="I29" s="3">
        <v>16508.099999999999</v>
      </c>
      <c r="J29" s="2">
        <f>(E29*F29)</f>
        <v>5249.5757999999996</v>
      </c>
      <c r="K29" s="2">
        <f>(E29*G29)</f>
        <v>16508.099999999999</v>
      </c>
      <c r="L29" s="20">
        <f t="shared" si="12"/>
        <v>21757.675799999997</v>
      </c>
      <c r="M29" s="1">
        <f>SUM(J29-H29)</f>
        <v>-4.2000000003099558E-3</v>
      </c>
      <c r="N29" s="1">
        <f>SUM(K29-I29)</f>
        <v>0</v>
      </c>
      <c r="O29" s="2"/>
      <c r="P29" s="2"/>
      <c r="Q29" s="1"/>
      <c r="R29" s="1"/>
      <c r="S29" s="1"/>
      <c r="T29" s="19"/>
    </row>
    <row r="30" spans="1:20" x14ac:dyDescent="0.2">
      <c r="A30" s="120"/>
      <c r="B30" s="126"/>
      <c r="C30" s="132"/>
      <c r="D30" s="5" t="s">
        <v>12</v>
      </c>
      <c r="E30" s="30">
        <v>990.84</v>
      </c>
      <c r="F30" s="26">
        <v>4.7699999999999996</v>
      </c>
      <c r="G30" s="26">
        <v>15</v>
      </c>
      <c r="H30" s="3">
        <v>4726.3100000000004</v>
      </c>
      <c r="I30" s="3">
        <v>14862.6</v>
      </c>
      <c r="J30" s="2">
        <f>(E30*F30)</f>
        <v>4726.3067999999994</v>
      </c>
      <c r="K30" s="2">
        <f t="shared" ref="K30:K31" si="16">(E30*G30)</f>
        <v>14862.6</v>
      </c>
      <c r="L30" s="20">
        <f t="shared" si="12"/>
        <v>19588.906800000001</v>
      </c>
      <c r="M30" s="1">
        <f t="shared" ref="M30:M31" si="17">SUM(J30-H30)</f>
        <v>-3.2000000010157237E-3</v>
      </c>
      <c r="N30" s="1">
        <f t="shared" ref="N30:N31" si="18">SUM(K30-I30)</f>
        <v>0</v>
      </c>
      <c r="O30" s="2"/>
      <c r="P30" s="2"/>
      <c r="Q30" s="1"/>
      <c r="R30" s="1"/>
      <c r="S30" s="1"/>
      <c r="T30" s="19"/>
    </row>
    <row r="31" spans="1:20" x14ac:dyDescent="0.2">
      <c r="A31" s="120"/>
      <c r="B31" s="126"/>
      <c r="C31" s="132"/>
      <c r="D31" s="5" t="s">
        <v>13</v>
      </c>
      <c r="E31" s="30">
        <v>915.12</v>
      </c>
      <c r="F31" s="26">
        <v>4.7699999999999996</v>
      </c>
      <c r="G31" s="26">
        <v>15</v>
      </c>
      <c r="H31" s="3">
        <v>4365.12</v>
      </c>
      <c r="I31" s="3">
        <v>13726.8</v>
      </c>
      <c r="J31" s="2">
        <f>(E31*F31)</f>
        <v>4365.1223999999993</v>
      </c>
      <c r="K31" s="2">
        <f t="shared" si="16"/>
        <v>13726.8</v>
      </c>
      <c r="L31" s="20">
        <f t="shared" si="12"/>
        <v>18091.922399999999</v>
      </c>
      <c r="M31" s="1">
        <f t="shared" si="17"/>
        <v>2.3999999993975507E-3</v>
      </c>
      <c r="N31" s="1">
        <f t="shared" si="18"/>
        <v>0</v>
      </c>
      <c r="O31" s="2"/>
      <c r="P31" s="2"/>
      <c r="Q31" s="1"/>
      <c r="R31" s="1"/>
      <c r="S31" s="1"/>
      <c r="T31" s="19"/>
    </row>
    <row r="32" spans="1:20" ht="24" x14ac:dyDescent="0.2">
      <c r="A32" s="120"/>
      <c r="B32" s="126"/>
      <c r="C32" s="132"/>
      <c r="D32" s="34" t="s">
        <v>53</v>
      </c>
      <c r="E32" s="16">
        <f>SUM(E29,E30,E31)</f>
        <v>3006.5</v>
      </c>
      <c r="F32" s="16"/>
      <c r="G32" s="16"/>
      <c r="H32" s="44">
        <f>SUM(H29:H31)</f>
        <v>14341.009999999998</v>
      </c>
      <c r="I32" s="44">
        <f>SUM(I29:I31)</f>
        <v>45097.5</v>
      </c>
      <c r="J32" s="16">
        <f t="shared" ref="J32:S32" si="19">SUM(J29,J30,J31)</f>
        <v>14341.004999999997</v>
      </c>
      <c r="K32" s="16">
        <f t="shared" si="19"/>
        <v>45097.5</v>
      </c>
      <c r="L32" s="16">
        <f t="shared" si="19"/>
        <v>59438.50499999999</v>
      </c>
      <c r="M32" s="16">
        <f t="shared" si="19"/>
        <v>-5.0000000019281288E-3</v>
      </c>
      <c r="N32" s="16">
        <f t="shared" si="19"/>
        <v>0</v>
      </c>
      <c r="O32" s="16">
        <f t="shared" si="19"/>
        <v>0</v>
      </c>
      <c r="P32" s="16">
        <f t="shared" si="19"/>
        <v>0</v>
      </c>
      <c r="Q32" s="16">
        <f t="shared" si="19"/>
        <v>0</v>
      </c>
      <c r="R32" s="16">
        <f t="shared" si="19"/>
        <v>0</v>
      </c>
      <c r="S32" s="16">
        <f t="shared" si="19"/>
        <v>0</v>
      </c>
      <c r="T32" s="17"/>
    </row>
    <row r="33" spans="1:20" x14ac:dyDescent="0.2">
      <c r="A33" s="120"/>
      <c r="B33" s="126"/>
      <c r="C33" s="132"/>
      <c r="D33" s="5" t="s">
        <v>14</v>
      </c>
      <c r="E33" s="30">
        <v>1142.96</v>
      </c>
      <c r="F33" s="26">
        <v>4.7699999999999996</v>
      </c>
      <c r="G33" s="26">
        <v>15</v>
      </c>
      <c r="H33" s="3">
        <v>5451.92</v>
      </c>
      <c r="I33" s="3">
        <v>17144.400000000001</v>
      </c>
      <c r="J33" s="2">
        <f>(E33*F33)</f>
        <v>5451.9191999999994</v>
      </c>
      <c r="K33" s="2">
        <f>(E33*G33)</f>
        <v>17144.400000000001</v>
      </c>
      <c r="L33" s="20">
        <f t="shared" si="12"/>
        <v>22596.319200000002</v>
      </c>
      <c r="M33" s="1">
        <f>SUM(J33-H33)</f>
        <v>-8.0000000070867827E-4</v>
      </c>
      <c r="N33" s="1">
        <f>SUM(K33-I33)</f>
        <v>0</v>
      </c>
      <c r="O33" s="2"/>
      <c r="P33" s="2"/>
      <c r="Q33" s="1"/>
      <c r="R33" s="1"/>
      <c r="S33" s="1"/>
      <c r="T33" s="19"/>
    </row>
    <row r="34" spans="1:20" x14ac:dyDescent="0.2">
      <c r="A34" s="120"/>
      <c r="B34" s="126"/>
      <c r="C34" s="132"/>
      <c r="D34" s="5" t="s">
        <v>15</v>
      </c>
      <c r="E34" s="30">
        <v>1071.7</v>
      </c>
      <c r="F34" s="26">
        <v>4.7699999999999996</v>
      </c>
      <c r="G34" s="26">
        <v>15</v>
      </c>
      <c r="H34" s="3">
        <v>5112.01</v>
      </c>
      <c r="I34" s="3">
        <v>16075.5</v>
      </c>
      <c r="J34" s="2">
        <f>(E34*F34)</f>
        <v>5112.009</v>
      </c>
      <c r="K34" s="2">
        <f t="shared" ref="K34:K35" si="20">(E34*G34)</f>
        <v>16075.5</v>
      </c>
      <c r="L34" s="20">
        <f t="shared" si="12"/>
        <v>21187.508999999998</v>
      </c>
      <c r="M34" s="1">
        <f t="shared" ref="M34:M35" si="21">SUM(J34-H34)</f>
        <v>-1.0000000002037268E-3</v>
      </c>
      <c r="N34" s="1">
        <f t="shared" ref="N34:N35" si="22">SUM(K34-I34)</f>
        <v>0</v>
      </c>
      <c r="O34" s="2"/>
      <c r="P34" s="2"/>
      <c r="Q34" s="1"/>
      <c r="R34" s="1"/>
      <c r="S34" s="1"/>
      <c r="T34" s="19"/>
    </row>
    <row r="35" spans="1:20" x14ac:dyDescent="0.2">
      <c r="A35" s="120"/>
      <c r="B35" s="126"/>
      <c r="C35" s="132"/>
      <c r="D35" s="5" t="s">
        <v>16</v>
      </c>
      <c r="E35" s="31">
        <v>1036.74</v>
      </c>
      <c r="F35" s="26">
        <v>4.7699999999999996</v>
      </c>
      <c r="G35" s="26">
        <v>15</v>
      </c>
      <c r="H35" s="3">
        <v>4945.25</v>
      </c>
      <c r="I35" s="3">
        <v>15551.1</v>
      </c>
      <c r="J35" s="2">
        <f>(E35*F35)</f>
        <v>4945.2497999999996</v>
      </c>
      <c r="K35" s="2">
        <f t="shared" si="20"/>
        <v>15551.1</v>
      </c>
      <c r="L35" s="20">
        <f t="shared" si="12"/>
        <v>20496.3498</v>
      </c>
      <c r="M35" s="1">
        <f t="shared" si="21"/>
        <v>-2.0000000040454324E-4</v>
      </c>
      <c r="N35" s="1">
        <f t="shared" si="22"/>
        <v>0</v>
      </c>
      <c r="O35" s="2"/>
      <c r="P35" s="2"/>
      <c r="Q35" s="1"/>
      <c r="R35" s="1"/>
      <c r="S35" s="1"/>
      <c r="T35" s="19"/>
    </row>
    <row r="36" spans="1:20" ht="24" x14ac:dyDescent="0.2">
      <c r="A36" s="120"/>
      <c r="B36" s="126"/>
      <c r="C36" s="132"/>
      <c r="D36" s="34" t="s">
        <v>54</v>
      </c>
      <c r="E36" s="16">
        <f>SUM(E33,E34,E35)</f>
        <v>3251.3999999999996</v>
      </c>
      <c r="F36" s="16"/>
      <c r="G36" s="16"/>
      <c r="H36" s="44">
        <f>SUM(H33:H35)</f>
        <v>15509.18</v>
      </c>
      <c r="I36" s="44">
        <f>SUM(I33:I35)</f>
        <v>48771</v>
      </c>
      <c r="J36" s="16">
        <f t="shared" ref="J36:S36" si="23">SUM(J33,J34,J35)</f>
        <v>15509.177999999998</v>
      </c>
      <c r="K36" s="16">
        <f t="shared" si="23"/>
        <v>48771</v>
      </c>
      <c r="L36" s="16">
        <f t="shared" si="23"/>
        <v>64280.178</v>
      </c>
      <c r="M36" s="16">
        <f t="shared" si="23"/>
        <v>-2.0000000013169483E-3</v>
      </c>
      <c r="N36" s="16">
        <f t="shared" si="23"/>
        <v>0</v>
      </c>
      <c r="O36" s="16">
        <f t="shared" si="23"/>
        <v>0</v>
      </c>
      <c r="P36" s="16">
        <f t="shared" si="23"/>
        <v>0</v>
      </c>
      <c r="Q36" s="16">
        <f t="shared" si="23"/>
        <v>0</v>
      </c>
      <c r="R36" s="16">
        <f t="shared" si="23"/>
        <v>0</v>
      </c>
      <c r="S36" s="16">
        <f t="shared" si="23"/>
        <v>0</v>
      </c>
      <c r="T36" s="17"/>
    </row>
    <row r="37" spans="1:20" x14ac:dyDescent="0.2">
      <c r="A37" s="120"/>
      <c r="B37" s="126"/>
      <c r="C37" s="132"/>
      <c r="D37" s="5" t="s">
        <v>17</v>
      </c>
      <c r="E37" s="30">
        <v>1165.78</v>
      </c>
      <c r="F37" s="26">
        <v>4.7699999999999996</v>
      </c>
      <c r="G37" s="26">
        <v>15</v>
      </c>
      <c r="H37" s="3">
        <v>5560.77</v>
      </c>
      <c r="I37" s="3">
        <v>17486.7</v>
      </c>
      <c r="J37" s="2">
        <f>(E37*F37)</f>
        <v>5560.7705999999989</v>
      </c>
      <c r="K37" s="2">
        <f>(E37*G37)</f>
        <v>17486.7</v>
      </c>
      <c r="L37" s="20">
        <f t="shared" si="12"/>
        <v>23047.470600000001</v>
      </c>
      <c r="M37" s="1">
        <f>SUM(J37-H37)</f>
        <v>5.9999999848514562E-4</v>
      </c>
      <c r="N37" s="1">
        <f>SUM(K37-I37)</f>
        <v>0</v>
      </c>
      <c r="O37" s="2"/>
      <c r="P37" s="2"/>
      <c r="Q37" s="1"/>
      <c r="R37" s="1"/>
      <c r="S37" s="1"/>
      <c r="T37" s="19"/>
    </row>
    <row r="38" spans="1:20" x14ac:dyDescent="0.2">
      <c r="A38" s="120"/>
      <c r="B38" s="126"/>
      <c r="C38" s="132"/>
      <c r="D38" s="5" t="s">
        <v>18</v>
      </c>
      <c r="E38" s="30">
        <v>1052.94</v>
      </c>
      <c r="F38" s="26">
        <v>4.7699999999999996</v>
      </c>
      <c r="G38" s="26">
        <v>15</v>
      </c>
      <c r="H38" s="3">
        <v>5022.5200000000004</v>
      </c>
      <c r="I38" s="3">
        <v>15794.1</v>
      </c>
      <c r="J38" s="2">
        <f>(E38*F38)</f>
        <v>5022.5237999999999</v>
      </c>
      <c r="K38" s="2">
        <f t="shared" ref="K38:K39" si="24">(E38*G38)</f>
        <v>15794.1</v>
      </c>
      <c r="L38" s="20">
        <f t="shared" si="12"/>
        <v>20816.623800000001</v>
      </c>
      <c r="M38" s="1">
        <f t="shared" ref="M38:M39" si="25">SUM(J38-H38)</f>
        <v>3.7999999995008693E-3</v>
      </c>
      <c r="N38" s="1">
        <f t="shared" ref="N38:N39" si="26">SUM(K38-I38)</f>
        <v>0</v>
      </c>
      <c r="O38" s="2"/>
      <c r="P38" s="2"/>
      <c r="Q38" s="1"/>
      <c r="R38" s="1"/>
      <c r="S38" s="1"/>
      <c r="T38" s="19"/>
    </row>
    <row r="39" spans="1:20" x14ac:dyDescent="0.2">
      <c r="A39" s="121"/>
      <c r="B39" s="127"/>
      <c r="C39" s="133"/>
      <c r="D39" s="5" t="s">
        <v>19</v>
      </c>
      <c r="E39" s="31">
        <v>934.08</v>
      </c>
      <c r="F39" s="26">
        <v>4.7699999999999996</v>
      </c>
      <c r="G39" s="26">
        <v>15</v>
      </c>
      <c r="H39" s="3">
        <v>4455.5600000000004</v>
      </c>
      <c r="I39" s="3">
        <v>14011.2</v>
      </c>
      <c r="J39" s="2">
        <f>(E39*F39)</f>
        <v>4455.5616</v>
      </c>
      <c r="K39" s="2">
        <f t="shared" si="24"/>
        <v>14011.2</v>
      </c>
      <c r="L39" s="20">
        <f t="shared" si="12"/>
        <v>18466.761600000002</v>
      </c>
      <c r="M39" s="1">
        <f t="shared" si="25"/>
        <v>1.5999999995983671E-3</v>
      </c>
      <c r="N39" s="1">
        <f t="shared" si="26"/>
        <v>0</v>
      </c>
      <c r="O39" s="2"/>
      <c r="P39" s="2"/>
      <c r="Q39" s="1"/>
      <c r="R39" s="1"/>
      <c r="S39" s="1"/>
      <c r="T39" s="19"/>
    </row>
    <row r="40" spans="1:20" ht="24" x14ac:dyDescent="0.2">
      <c r="A40" s="15"/>
      <c r="B40" s="15"/>
      <c r="C40" s="15"/>
      <c r="D40" s="34" t="s">
        <v>55</v>
      </c>
      <c r="E40" s="16">
        <f>SUM(E37,E38,E39)</f>
        <v>3152.8</v>
      </c>
      <c r="F40" s="16"/>
      <c r="G40" s="16"/>
      <c r="H40" s="44">
        <f>SUM(H37:H39)</f>
        <v>15038.850000000002</v>
      </c>
      <c r="I40" s="44">
        <f>SUM(I37:I39)</f>
        <v>47292</v>
      </c>
      <c r="J40" s="16">
        <f t="shared" ref="J40:S40" si="27">SUM(J37,J38,J39)</f>
        <v>15038.856</v>
      </c>
      <c r="K40" s="16">
        <f t="shared" si="27"/>
        <v>47292</v>
      </c>
      <c r="L40" s="16">
        <f t="shared" si="27"/>
        <v>62330.856</v>
      </c>
      <c r="M40" s="16">
        <f t="shared" si="27"/>
        <v>5.9999999975843821E-3</v>
      </c>
      <c r="N40" s="16">
        <f t="shared" si="27"/>
        <v>0</v>
      </c>
      <c r="O40" s="16">
        <f t="shared" si="27"/>
        <v>0</v>
      </c>
      <c r="P40" s="16">
        <f t="shared" si="27"/>
        <v>0</v>
      </c>
      <c r="Q40" s="16">
        <f t="shared" si="27"/>
        <v>0</v>
      </c>
      <c r="R40" s="16">
        <f t="shared" si="27"/>
        <v>0</v>
      </c>
      <c r="S40" s="16">
        <f t="shared" si="27"/>
        <v>0</v>
      </c>
      <c r="T40" s="17"/>
    </row>
    <row r="41" spans="1:20" s="43" customFormat="1" ht="24" x14ac:dyDescent="0.2">
      <c r="A41" s="73"/>
      <c r="B41" s="73"/>
      <c r="C41" s="74"/>
      <c r="D41" s="72" t="s">
        <v>58</v>
      </c>
      <c r="E41" s="75">
        <f>SUM(E28+E32+E36+E40)</f>
        <v>12114.560000000001</v>
      </c>
      <c r="F41" s="75"/>
      <c r="G41" s="75"/>
      <c r="H41" s="76">
        <f>SUM(H40,H36,H32,H28)</f>
        <v>57786.46</v>
      </c>
      <c r="I41" s="76">
        <f>SUM(I40,I36,I32,I28)</f>
        <v>181718.39999999999</v>
      </c>
      <c r="J41" s="75">
        <f t="shared" ref="J41:S41" si="28">SUM(J28+J32+J36+J40)</f>
        <v>57786.451199999996</v>
      </c>
      <c r="K41" s="75">
        <f t="shared" si="28"/>
        <v>181718.39999999999</v>
      </c>
      <c r="L41" s="75">
        <f t="shared" si="28"/>
        <v>239504.8512</v>
      </c>
      <c r="M41" s="75">
        <f>SUM(M40,M36,M32,M28)</f>
        <v>-8.8000000073407136E-3</v>
      </c>
      <c r="N41" s="75">
        <f>SUM(N28,N32,N36,N40)</f>
        <v>0</v>
      </c>
      <c r="O41" s="75">
        <f t="shared" si="28"/>
        <v>0</v>
      </c>
      <c r="P41" s="75">
        <f t="shared" si="28"/>
        <v>0</v>
      </c>
      <c r="Q41" s="75">
        <f t="shared" si="28"/>
        <v>0</v>
      </c>
      <c r="R41" s="75">
        <f t="shared" si="28"/>
        <v>0</v>
      </c>
      <c r="S41" s="75">
        <f t="shared" si="28"/>
        <v>0</v>
      </c>
      <c r="T41" s="77"/>
    </row>
    <row r="42" spans="1:20" s="43" customFormat="1" ht="36" x14ac:dyDescent="0.2">
      <c r="A42" s="38"/>
      <c r="B42" s="38"/>
      <c r="C42" s="39"/>
      <c r="D42" s="40" t="s">
        <v>59</v>
      </c>
      <c r="E42" s="41">
        <f>E41+'2012'!E42</f>
        <v>35057.740000000005</v>
      </c>
      <c r="F42" s="41"/>
      <c r="G42" s="41"/>
      <c r="H42" s="41">
        <f>H41+'2012'!H42</f>
        <v>167225.44</v>
      </c>
      <c r="I42" s="41">
        <f>I41+'2012'!I42</f>
        <v>321199.02</v>
      </c>
      <c r="J42" s="41">
        <f>J41+'2012'!J42</f>
        <v>167225.41979999997</v>
      </c>
      <c r="K42" s="41">
        <f>K41+'2012'!K42</f>
        <v>321199.02</v>
      </c>
      <c r="L42" s="41">
        <f>L41+'2012'!L42</f>
        <v>488424.43979999999</v>
      </c>
      <c r="M42" s="41">
        <f>M41+'2012'!M42</f>
        <v>-2.0200000016757258E-2</v>
      </c>
      <c r="N42" s="41">
        <f>N41+'2012'!N42</f>
        <v>-1.8189894035458565E-12</v>
      </c>
      <c r="O42" s="41">
        <f>O41+'2012'!O42</f>
        <v>0</v>
      </c>
      <c r="P42" s="41">
        <f>P41+'2012'!P42</f>
        <v>0</v>
      </c>
      <c r="Q42" s="41">
        <f>Q41+'2012'!Q42</f>
        <v>0</v>
      </c>
      <c r="R42" s="41">
        <f>R41+'2012'!R42</f>
        <v>0</v>
      </c>
      <c r="S42" s="41">
        <f>S41+'2012'!S42</f>
        <v>0</v>
      </c>
      <c r="T42" s="42"/>
    </row>
    <row r="43" spans="1:20" ht="12.75" customHeight="1" x14ac:dyDescent="0.2">
      <c r="A43" s="119">
        <v>3</v>
      </c>
      <c r="B43" s="125" t="s">
        <v>32</v>
      </c>
      <c r="C43" s="131" t="s">
        <v>23</v>
      </c>
      <c r="D43" s="5" t="s">
        <v>8</v>
      </c>
      <c r="E43" s="30">
        <v>151.86000000000001</v>
      </c>
      <c r="F43" s="26">
        <v>4.7699999999999996</v>
      </c>
      <c r="G43" s="26">
        <v>15</v>
      </c>
      <c r="H43" s="3">
        <v>724.37</v>
      </c>
      <c r="I43" s="3">
        <v>2277.9</v>
      </c>
      <c r="J43" s="2">
        <f>(E43*F43)</f>
        <v>724.37220000000002</v>
      </c>
      <c r="K43" s="2">
        <f>(E43*G43)</f>
        <v>2277.9</v>
      </c>
      <c r="L43" s="20">
        <f>SUM(J43,K43)</f>
        <v>3002.2722000000003</v>
      </c>
      <c r="M43" s="1">
        <f>SUM(J43-H43)</f>
        <v>2.200000000016189E-3</v>
      </c>
      <c r="N43" s="1">
        <f>SUM(K43-I43)</f>
        <v>0</v>
      </c>
      <c r="O43" s="2"/>
      <c r="P43" s="2"/>
      <c r="Q43" s="1"/>
      <c r="R43" s="1"/>
      <c r="S43" s="1"/>
      <c r="T43" s="19"/>
    </row>
    <row r="44" spans="1:20" x14ac:dyDescent="0.2">
      <c r="A44" s="120"/>
      <c r="B44" s="126"/>
      <c r="C44" s="132"/>
      <c r="D44" s="5" t="s">
        <v>9</v>
      </c>
      <c r="E44" s="31">
        <v>131.24</v>
      </c>
      <c r="F44" s="26">
        <v>4.7699999999999996</v>
      </c>
      <c r="G44" s="26">
        <v>15</v>
      </c>
      <c r="H44" s="3">
        <v>626.01</v>
      </c>
      <c r="I44" s="3">
        <v>1968.6</v>
      </c>
      <c r="J44" s="2">
        <f>(E44*F44)</f>
        <v>626.01480000000004</v>
      </c>
      <c r="K44" s="2">
        <f t="shared" ref="K44:K45" si="29">(E44*G44)</f>
        <v>1968.6000000000001</v>
      </c>
      <c r="L44" s="20">
        <f>SUM(J44,K44)</f>
        <v>2594.6148000000003</v>
      </c>
      <c r="M44" s="1">
        <f t="shared" ref="M44:M45" si="30">SUM(J44-H44)</f>
        <v>4.8000000000456566E-3</v>
      </c>
      <c r="N44" s="1">
        <f t="shared" ref="N44:N45" si="31">SUM(K44-I44)</f>
        <v>2.2737367544323206E-13</v>
      </c>
      <c r="O44" s="2"/>
      <c r="P44" s="2"/>
      <c r="Q44" s="1"/>
      <c r="R44" s="1"/>
      <c r="S44" s="1"/>
      <c r="T44" s="19"/>
    </row>
    <row r="45" spans="1:20" x14ac:dyDescent="0.2">
      <c r="A45" s="120"/>
      <c r="B45" s="126"/>
      <c r="C45" s="132"/>
      <c r="D45" s="5" t="s">
        <v>10</v>
      </c>
      <c r="E45" s="31">
        <v>148.58000000000001</v>
      </c>
      <c r="F45" s="26">
        <v>4.7699999999999996</v>
      </c>
      <c r="G45" s="26">
        <v>15</v>
      </c>
      <c r="H45" s="3">
        <v>708.73</v>
      </c>
      <c r="I45" s="3">
        <v>2228.6999999999998</v>
      </c>
      <c r="J45" s="2">
        <f>(E45*F45)</f>
        <v>708.72659999999996</v>
      </c>
      <c r="K45" s="2">
        <f t="shared" si="29"/>
        <v>2228.7000000000003</v>
      </c>
      <c r="L45" s="20">
        <f>SUM(J45,K45)</f>
        <v>2937.4266000000002</v>
      </c>
      <c r="M45" s="1">
        <f t="shared" si="30"/>
        <v>-3.4000000000560249E-3</v>
      </c>
      <c r="N45" s="1">
        <f t="shared" si="31"/>
        <v>4.5474735088646412E-13</v>
      </c>
      <c r="O45" s="2"/>
      <c r="P45" s="2"/>
      <c r="Q45" s="1"/>
      <c r="R45" s="1"/>
      <c r="S45" s="1"/>
      <c r="T45" s="19"/>
    </row>
    <row r="46" spans="1:20" ht="24" x14ac:dyDescent="0.2">
      <c r="A46" s="120"/>
      <c r="B46" s="126"/>
      <c r="C46" s="132"/>
      <c r="D46" s="34" t="s">
        <v>52</v>
      </c>
      <c r="E46" s="16">
        <f>SUM(E43,E44,E45)</f>
        <v>431.68000000000006</v>
      </c>
      <c r="F46" s="16"/>
      <c r="G46" s="16"/>
      <c r="H46" s="44">
        <f>SUM(H43:H45)</f>
        <v>2059.11</v>
      </c>
      <c r="I46" s="44">
        <f>SUM(I43:I45)</f>
        <v>6475.2</v>
      </c>
      <c r="J46" s="16">
        <f t="shared" ref="J46:S46" si="32">SUM(J43,J44,J45)</f>
        <v>2059.1136000000001</v>
      </c>
      <c r="K46" s="16">
        <f t="shared" si="32"/>
        <v>6475.2000000000007</v>
      </c>
      <c r="L46" s="16">
        <f t="shared" si="32"/>
        <v>8534.3136000000013</v>
      </c>
      <c r="M46" s="16">
        <f t="shared" si="32"/>
        <v>3.6000000000058208E-3</v>
      </c>
      <c r="N46" s="16">
        <f t="shared" si="32"/>
        <v>6.8212102632969618E-13</v>
      </c>
      <c r="O46" s="16">
        <f t="shared" si="32"/>
        <v>0</v>
      </c>
      <c r="P46" s="16">
        <f t="shared" si="32"/>
        <v>0</v>
      </c>
      <c r="Q46" s="16">
        <f t="shared" si="32"/>
        <v>0</v>
      </c>
      <c r="R46" s="16">
        <f t="shared" si="32"/>
        <v>0</v>
      </c>
      <c r="S46" s="16">
        <f t="shared" si="32"/>
        <v>0</v>
      </c>
      <c r="T46" s="17"/>
    </row>
    <row r="47" spans="1:20" x14ac:dyDescent="0.2">
      <c r="A47" s="120"/>
      <c r="B47" s="126"/>
      <c r="C47" s="132"/>
      <c r="D47" s="5" t="s">
        <v>11</v>
      </c>
      <c r="E47" s="30">
        <v>152</v>
      </c>
      <c r="F47" s="26">
        <v>4.7699999999999996</v>
      </c>
      <c r="G47" s="26">
        <v>15</v>
      </c>
      <c r="H47" s="3">
        <v>725.04</v>
      </c>
      <c r="I47" s="3">
        <v>2280</v>
      </c>
      <c r="J47" s="2">
        <f>(E47*F47)</f>
        <v>725.04</v>
      </c>
      <c r="K47" s="2">
        <f>(E47*G47)</f>
        <v>2280</v>
      </c>
      <c r="L47" s="20">
        <f>SUM(J47,K47)</f>
        <v>3005.04</v>
      </c>
      <c r="M47" s="1">
        <f>SUM(J47-H47)</f>
        <v>0</v>
      </c>
      <c r="N47" s="1">
        <f>SUM(K47-I47)</f>
        <v>0</v>
      </c>
      <c r="O47" s="2"/>
      <c r="P47" s="2"/>
      <c r="Q47" s="1"/>
      <c r="R47" s="1"/>
      <c r="S47" s="1"/>
      <c r="T47" s="19"/>
    </row>
    <row r="48" spans="1:20" x14ac:dyDescent="0.2">
      <c r="A48" s="120"/>
      <c r="B48" s="126"/>
      <c r="C48" s="132"/>
      <c r="D48" s="5" t="s">
        <v>12</v>
      </c>
      <c r="E48" s="30">
        <v>127.68</v>
      </c>
      <c r="F48" s="26">
        <v>4.7699999999999996</v>
      </c>
      <c r="G48" s="26">
        <v>15</v>
      </c>
      <c r="H48" s="3">
        <v>609.03</v>
      </c>
      <c r="I48" s="3">
        <v>1915.2</v>
      </c>
      <c r="J48" s="2">
        <f>(E48*F48)</f>
        <v>609.03359999999998</v>
      </c>
      <c r="K48" s="2">
        <f t="shared" ref="K48:K49" si="33">(E48*G48)</f>
        <v>1915.2</v>
      </c>
      <c r="L48" s="20">
        <f>SUM(J48,K48)</f>
        <v>2524.2336</v>
      </c>
      <c r="M48" s="1">
        <f t="shared" ref="M48:M49" si="34">SUM(J48-H48)</f>
        <v>3.6000000000058208E-3</v>
      </c>
      <c r="N48" s="1">
        <f t="shared" ref="N48:N49" si="35">SUM(K48-I48)</f>
        <v>0</v>
      </c>
      <c r="O48" s="2"/>
      <c r="P48" s="2"/>
      <c r="Q48" s="1"/>
      <c r="R48" s="1"/>
      <c r="S48" s="1"/>
      <c r="T48" s="19"/>
    </row>
    <row r="49" spans="1:20" x14ac:dyDescent="0.2">
      <c r="A49" s="120"/>
      <c r="B49" s="126"/>
      <c r="C49" s="132"/>
      <c r="D49" s="5" t="s">
        <v>13</v>
      </c>
      <c r="E49" s="30">
        <v>130.68</v>
      </c>
      <c r="F49" s="26">
        <v>4.7699999999999996</v>
      </c>
      <c r="G49" s="26">
        <v>15</v>
      </c>
      <c r="H49" s="3">
        <v>623.34</v>
      </c>
      <c r="I49" s="3">
        <v>1960.2</v>
      </c>
      <c r="J49" s="2">
        <f>(E49*F49)</f>
        <v>623.34359999999992</v>
      </c>
      <c r="K49" s="2">
        <f t="shared" si="33"/>
        <v>1960.2</v>
      </c>
      <c r="L49" s="20">
        <f>SUM(J49,K49)</f>
        <v>2583.5436</v>
      </c>
      <c r="M49" s="1">
        <f t="shared" si="34"/>
        <v>3.5999999998921339E-3</v>
      </c>
      <c r="N49" s="1">
        <f t="shared" si="35"/>
        <v>0</v>
      </c>
      <c r="O49" s="2"/>
      <c r="P49" s="2"/>
      <c r="Q49" s="1"/>
      <c r="R49" s="1"/>
      <c r="S49" s="1"/>
      <c r="T49" s="19"/>
    </row>
    <row r="50" spans="1:20" ht="24" x14ac:dyDescent="0.2">
      <c r="A50" s="120"/>
      <c r="B50" s="126"/>
      <c r="C50" s="132"/>
      <c r="D50" s="34" t="s">
        <v>53</v>
      </c>
      <c r="E50" s="16">
        <f>SUM(E47,E48,E49)</f>
        <v>410.36</v>
      </c>
      <c r="F50" s="16"/>
      <c r="G50" s="16"/>
      <c r="H50" s="44">
        <f>SUM(H47:H49)</f>
        <v>1957.4099999999999</v>
      </c>
      <c r="I50" s="44">
        <f>SUM(I47:I49)</f>
        <v>6155.4</v>
      </c>
      <c r="J50" s="16">
        <f t="shared" ref="J50:S50" si="36">SUM(J47,J48,J49)</f>
        <v>1957.4171999999999</v>
      </c>
      <c r="K50" s="16">
        <f t="shared" si="36"/>
        <v>6155.4</v>
      </c>
      <c r="L50" s="16">
        <f t="shared" si="36"/>
        <v>8112.8172000000004</v>
      </c>
      <c r="M50" s="16">
        <f t="shared" si="36"/>
        <v>7.1999999998979547E-3</v>
      </c>
      <c r="N50" s="16">
        <f t="shared" si="36"/>
        <v>0</v>
      </c>
      <c r="O50" s="16">
        <f t="shared" si="36"/>
        <v>0</v>
      </c>
      <c r="P50" s="16">
        <f t="shared" si="36"/>
        <v>0</v>
      </c>
      <c r="Q50" s="16">
        <f t="shared" si="36"/>
        <v>0</v>
      </c>
      <c r="R50" s="16">
        <f t="shared" si="36"/>
        <v>0</v>
      </c>
      <c r="S50" s="16">
        <f t="shared" si="36"/>
        <v>0</v>
      </c>
      <c r="T50" s="17"/>
    </row>
    <row r="51" spans="1:20" x14ac:dyDescent="0.2">
      <c r="A51" s="120"/>
      <c r="B51" s="126"/>
      <c r="C51" s="132"/>
      <c r="D51" s="5" t="s">
        <v>14</v>
      </c>
      <c r="E51" s="30">
        <v>169.92</v>
      </c>
      <c r="F51" s="26">
        <v>4.7699999999999996</v>
      </c>
      <c r="G51" s="26">
        <v>15</v>
      </c>
      <c r="H51" s="3">
        <v>810.52</v>
      </c>
      <c r="I51" s="3">
        <v>2548.8000000000002</v>
      </c>
      <c r="J51" s="2">
        <f>(E51*F51)</f>
        <v>810.51839999999982</v>
      </c>
      <c r="K51" s="2">
        <f>(E51*G51)</f>
        <v>2548.7999999999997</v>
      </c>
      <c r="L51" s="20">
        <f>SUM(J51,K51)</f>
        <v>3359.3183999999997</v>
      </c>
      <c r="M51" s="1">
        <f>SUM(J51-H51)</f>
        <v>-1.6000000001668013E-3</v>
      </c>
      <c r="N51" s="1">
        <f>SUM(K51-I51)</f>
        <v>-4.5474735088646412E-13</v>
      </c>
      <c r="O51" s="2"/>
      <c r="P51" s="2"/>
      <c r="Q51" s="1"/>
      <c r="R51" s="1"/>
      <c r="S51" s="1"/>
      <c r="T51" s="19"/>
    </row>
    <row r="52" spans="1:20" x14ac:dyDescent="0.2">
      <c r="A52" s="120"/>
      <c r="B52" s="126"/>
      <c r="C52" s="132"/>
      <c r="D52" s="5" t="s">
        <v>15</v>
      </c>
      <c r="E52" s="30">
        <v>138.96</v>
      </c>
      <c r="F52" s="26">
        <v>4.7699999999999996</v>
      </c>
      <c r="G52" s="26">
        <v>15</v>
      </c>
      <c r="H52" s="3">
        <v>662.84</v>
      </c>
      <c r="I52" s="3">
        <v>2084.4</v>
      </c>
      <c r="J52" s="2">
        <f>(E52*F52)</f>
        <v>662.83920000000001</v>
      </c>
      <c r="K52" s="2">
        <f t="shared" ref="K52:K53" si="37">(E52*G52)</f>
        <v>2084.4</v>
      </c>
      <c r="L52" s="20">
        <f>SUM(J52,K52)</f>
        <v>2747.2392</v>
      </c>
      <c r="M52" s="1">
        <f t="shared" ref="M52:M53" si="38">SUM(J52-H52)</f>
        <v>-8.0000000002655725E-4</v>
      </c>
      <c r="N52" s="1">
        <f t="shared" ref="N52:N53" si="39">SUM(K52-I52)</f>
        <v>0</v>
      </c>
      <c r="O52" s="2"/>
      <c r="P52" s="2"/>
      <c r="Q52" s="1"/>
      <c r="R52" s="1"/>
      <c r="S52" s="1"/>
      <c r="T52" s="19"/>
    </row>
    <row r="53" spans="1:20" x14ac:dyDescent="0.2">
      <c r="A53" s="120"/>
      <c r="B53" s="126"/>
      <c r="C53" s="132"/>
      <c r="D53" s="5" t="s">
        <v>16</v>
      </c>
      <c r="E53" s="31">
        <v>168.18</v>
      </c>
      <c r="F53" s="26">
        <v>4.7699999999999996</v>
      </c>
      <c r="G53" s="26">
        <v>15</v>
      </c>
      <c r="H53" s="3">
        <v>802.22</v>
      </c>
      <c r="I53" s="3">
        <v>2522.6999999999998</v>
      </c>
      <c r="J53" s="2">
        <f>(E53*F53)</f>
        <v>802.21859999999992</v>
      </c>
      <c r="K53" s="2">
        <f t="shared" si="37"/>
        <v>2522.7000000000003</v>
      </c>
      <c r="L53" s="20">
        <f>SUM(J53,K53)</f>
        <v>3324.9186</v>
      </c>
      <c r="M53" s="1">
        <f t="shared" si="38"/>
        <v>-1.4000000001033186E-3</v>
      </c>
      <c r="N53" s="1">
        <f t="shared" si="39"/>
        <v>4.5474735088646412E-13</v>
      </c>
      <c r="O53" s="2"/>
      <c r="P53" s="2"/>
      <c r="Q53" s="1"/>
      <c r="R53" s="1"/>
      <c r="S53" s="1"/>
      <c r="T53" s="19"/>
    </row>
    <row r="54" spans="1:20" ht="24" x14ac:dyDescent="0.2">
      <c r="A54" s="120"/>
      <c r="B54" s="126"/>
      <c r="C54" s="132"/>
      <c r="D54" s="34" t="s">
        <v>54</v>
      </c>
      <c r="E54" s="16">
        <f>SUM(E51,E52,E53)</f>
        <v>477.06</v>
      </c>
      <c r="F54" s="16"/>
      <c r="G54" s="16"/>
      <c r="H54" s="44">
        <f>SUM(H51:H53)</f>
        <v>2275.58</v>
      </c>
      <c r="I54" s="44">
        <f>SUM(I51:I53)</f>
        <v>7155.9000000000005</v>
      </c>
      <c r="J54" s="16">
        <f t="shared" ref="J54:S54" si="40">SUM(J51,J52,J53)</f>
        <v>2275.5761999999995</v>
      </c>
      <c r="K54" s="16">
        <f t="shared" si="40"/>
        <v>7155.9</v>
      </c>
      <c r="L54" s="16">
        <f t="shared" si="40"/>
        <v>9431.476200000001</v>
      </c>
      <c r="M54" s="16">
        <f t="shared" si="40"/>
        <v>-3.8000000002966772E-3</v>
      </c>
      <c r="N54" s="16">
        <f t="shared" si="40"/>
        <v>0</v>
      </c>
      <c r="O54" s="16">
        <f t="shared" si="40"/>
        <v>0</v>
      </c>
      <c r="P54" s="16">
        <f t="shared" si="40"/>
        <v>0</v>
      </c>
      <c r="Q54" s="16">
        <f t="shared" si="40"/>
        <v>0</v>
      </c>
      <c r="R54" s="16">
        <f t="shared" si="40"/>
        <v>0</v>
      </c>
      <c r="S54" s="16">
        <f t="shared" si="40"/>
        <v>0</v>
      </c>
      <c r="T54" s="17"/>
    </row>
    <row r="55" spans="1:20" x14ac:dyDescent="0.2">
      <c r="A55" s="120"/>
      <c r="B55" s="126"/>
      <c r="C55" s="132"/>
      <c r="D55" s="5" t="s">
        <v>17</v>
      </c>
      <c r="E55" s="30">
        <v>182.4</v>
      </c>
      <c r="F55" s="26">
        <v>4.7699999999999996</v>
      </c>
      <c r="G55" s="26">
        <v>15</v>
      </c>
      <c r="H55" s="3">
        <v>870.05</v>
      </c>
      <c r="I55" s="3">
        <v>2736</v>
      </c>
      <c r="J55" s="2">
        <f>(E55*F55)</f>
        <v>870.048</v>
      </c>
      <c r="K55" s="2">
        <f>(E55*G55)</f>
        <v>2736</v>
      </c>
      <c r="L55" s="20">
        <f t="shared" ref="L55:L63" si="41">SUM(J55,K55)</f>
        <v>3606.0479999999998</v>
      </c>
      <c r="M55" s="1">
        <f>SUM(J55-H55)</f>
        <v>-1.9999999999527063E-3</v>
      </c>
      <c r="N55" s="1">
        <f>SUM(K55-I55)</f>
        <v>0</v>
      </c>
      <c r="O55" s="2"/>
      <c r="P55" s="2"/>
      <c r="Q55" s="1"/>
      <c r="R55" s="1"/>
      <c r="S55" s="1"/>
      <c r="T55" s="19"/>
    </row>
    <row r="56" spans="1:20" x14ac:dyDescent="0.2">
      <c r="A56" s="120"/>
      <c r="B56" s="126"/>
      <c r="C56" s="132"/>
      <c r="D56" s="5" t="s">
        <v>18</v>
      </c>
      <c r="E56" s="30">
        <v>161.58000000000001</v>
      </c>
      <c r="F56" s="26">
        <v>4.7699999999999996</v>
      </c>
      <c r="G56" s="26">
        <v>15</v>
      </c>
      <c r="H56" s="3">
        <v>770.74</v>
      </c>
      <c r="I56" s="3">
        <v>2423.6999999999998</v>
      </c>
      <c r="J56" s="2">
        <f>(E56*F56)</f>
        <v>770.73659999999995</v>
      </c>
      <c r="K56" s="2">
        <f t="shared" ref="K56:K57" si="42">(E56*G56)</f>
        <v>2423.7000000000003</v>
      </c>
      <c r="L56" s="20">
        <f t="shared" si="41"/>
        <v>3194.4366</v>
      </c>
      <c r="M56" s="1">
        <f t="shared" ref="M56:M57" si="43">SUM(J56-H56)</f>
        <v>-3.4000000000560249E-3</v>
      </c>
      <c r="N56" s="1">
        <f t="shared" ref="N56:N57" si="44">SUM(K56-I56)</f>
        <v>4.5474735088646412E-13</v>
      </c>
      <c r="O56" s="2"/>
      <c r="P56" s="2"/>
      <c r="Q56" s="1"/>
      <c r="R56" s="1"/>
      <c r="S56" s="1"/>
      <c r="T56" s="19"/>
    </row>
    <row r="57" spans="1:20" x14ac:dyDescent="0.2">
      <c r="A57" s="121"/>
      <c r="B57" s="127"/>
      <c r="C57" s="133"/>
      <c r="D57" s="5" t="s">
        <v>19</v>
      </c>
      <c r="E57" s="31">
        <v>135.82</v>
      </c>
      <c r="F57" s="26">
        <v>4.7699999999999996</v>
      </c>
      <c r="G57" s="26">
        <v>15</v>
      </c>
      <c r="H57" s="3">
        <v>647.86</v>
      </c>
      <c r="I57" s="3">
        <v>2037.3</v>
      </c>
      <c r="J57" s="2">
        <f>(E57*F57)</f>
        <v>647.86139999999989</v>
      </c>
      <c r="K57" s="2">
        <f t="shared" si="42"/>
        <v>2037.3</v>
      </c>
      <c r="L57" s="20">
        <f t="shared" si="41"/>
        <v>2685.1614</v>
      </c>
      <c r="M57" s="1">
        <f t="shared" si="43"/>
        <v>1.3999999998759449E-3</v>
      </c>
      <c r="N57" s="1">
        <f t="shared" si="44"/>
        <v>0</v>
      </c>
      <c r="O57" s="2"/>
      <c r="P57" s="2"/>
      <c r="Q57" s="1"/>
      <c r="R57" s="1"/>
      <c r="S57" s="1"/>
      <c r="T57" s="19"/>
    </row>
    <row r="58" spans="1:20" ht="24" x14ac:dyDescent="0.2">
      <c r="A58" s="14"/>
      <c r="B58" s="14"/>
      <c r="C58" s="14"/>
      <c r="D58" s="34" t="s">
        <v>55</v>
      </c>
      <c r="E58" s="16">
        <f>SUM(E55,E56,E57)</f>
        <v>479.8</v>
      </c>
      <c r="F58" s="16"/>
      <c r="G58" s="16"/>
      <c r="H58" s="44">
        <f>SUM(H55:H57)</f>
        <v>2288.65</v>
      </c>
      <c r="I58" s="44">
        <f>SUM(I55:I57)</f>
        <v>7197</v>
      </c>
      <c r="J58" s="16">
        <f t="shared" ref="J58:S58" si="45">SUM(J55,J56,J57)</f>
        <v>2288.6459999999997</v>
      </c>
      <c r="K58" s="16">
        <f t="shared" si="45"/>
        <v>7197.0000000000009</v>
      </c>
      <c r="L58" s="16">
        <f t="shared" si="45"/>
        <v>9485.6460000000006</v>
      </c>
      <c r="M58" s="16">
        <f t="shared" si="45"/>
        <v>-4.0000000001327862E-3</v>
      </c>
      <c r="N58" s="16">
        <f t="shared" si="45"/>
        <v>4.5474735088646412E-13</v>
      </c>
      <c r="O58" s="16">
        <f t="shared" si="45"/>
        <v>0</v>
      </c>
      <c r="P58" s="16">
        <f t="shared" si="45"/>
        <v>0</v>
      </c>
      <c r="Q58" s="16">
        <f t="shared" si="45"/>
        <v>0</v>
      </c>
      <c r="R58" s="16">
        <f t="shared" si="45"/>
        <v>0</v>
      </c>
      <c r="S58" s="16">
        <f t="shared" si="45"/>
        <v>0</v>
      </c>
      <c r="T58" s="17"/>
    </row>
    <row r="59" spans="1:20" s="43" customFormat="1" ht="24" x14ac:dyDescent="0.2">
      <c r="A59" s="73"/>
      <c r="B59" s="73"/>
      <c r="C59" s="74"/>
      <c r="D59" s="72" t="s">
        <v>58</v>
      </c>
      <c r="E59" s="75">
        <f>SUM(E46+E50+E54+E58)</f>
        <v>1798.9</v>
      </c>
      <c r="F59" s="75"/>
      <c r="G59" s="75"/>
      <c r="H59" s="76">
        <f>SUM(H58,H54,H50,H46)</f>
        <v>8580.75</v>
      </c>
      <c r="I59" s="76">
        <f>SUM(I58,I54,I50,I46)</f>
        <v>26983.500000000004</v>
      </c>
      <c r="J59" s="75">
        <f t="shared" ref="J59:S59" si="46">SUM(J46+J50+J54+J58)</f>
        <v>8580.7530000000006</v>
      </c>
      <c r="K59" s="75">
        <f t="shared" si="46"/>
        <v>26983.5</v>
      </c>
      <c r="L59" s="75">
        <f t="shared" si="46"/>
        <v>35564.253000000004</v>
      </c>
      <c r="M59" s="75">
        <f t="shared" si="46"/>
        <v>2.9999999994743121E-3</v>
      </c>
      <c r="N59" s="75">
        <f t="shared" si="46"/>
        <v>1.1368683772161603E-12</v>
      </c>
      <c r="O59" s="75">
        <f t="shared" si="46"/>
        <v>0</v>
      </c>
      <c r="P59" s="75">
        <f t="shared" si="46"/>
        <v>0</v>
      </c>
      <c r="Q59" s="75">
        <f t="shared" si="46"/>
        <v>0</v>
      </c>
      <c r="R59" s="75">
        <f t="shared" si="46"/>
        <v>0</v>
      </c>
      <c r="S59" s="75">
        <f t="shared" si="46"/>
        <v>0</v>
      </c>
      <c r="T59" s="77"/>
    </row>
    <row r="60" spans="1:20" s="43" customFormat="1" ht="36" x14ac:dyDescent="0.2">
      <c r="A60" s="38"/>
      <c r="B60" s="38"/>
      <c r="C60" s="39"/>
      <c r="D60" s="40" t="s">
        <v>59</v>
      </c>
      <c r="E60" s="41">
        <f>E59+'2012'!E60</f>
        <v>4818.66</v>
      </c>
      <c r="F60" s="41"/>
      <c r="G60" s="41"/>
      <c r="H60" s="41">
        <f>H59+'2012'!H60</f>
        <v>22985.02</v>
      </c>
      <c r="I60" s="41">
        <f>I59+'2012'!I60</f>
        <v>46253.460000000006</v>
      </c>
      <c r="J60" s="41">
        <f>J59+'2012'!J60</f>
        <v>22985.008199999997</v>
      </c>
      <c r="K60" s="41">
        <f>K59+'2012'!K60</f>
        <v>46253.46</v>
      </c>
      <c r="L60" s="41">
        <f>L59+'2012'!L60</f>
        <v>69238.468200000003</v>
      </c>
      <c r="M60" s="41">
        <f>M59+'2012'!M60</f>
        <v>-1.1800000001983335E-2</v>
      </c>
      <c r="N60" s="41">
        <f>N59+'2012'!N60</f>
        <v>1.8189894035458565E-12</v>
      </c>
      <c r="O60" s="41">
        <f>O59+'2012'!O60</f>
        <v>0</v>
      </c>
      <c r="P60" s="41">
        <f>P59+'2012'!P60</f>
        <v>0</v>
      </c>
      <c r="Q60" s="41">
        <f>Q59+'2012'!Q60</f>
        <v>0</v>
      </c>
      <c r="R60" s="41">
        <f>R59+'2012'!R60</f>
        <v>0</v>
      </c>
      <c r="S60" s="41">
        <f>S59+'2012'!S60</f>
        <v>0</v>
      </c>
      <c r="T60" s="42"/>
    </row>
    <row r="61" spans="1:20" ht="12.75" customHeight="1" x14ac:dyDescent="0.2">
      <c r="A61" s="110">
        <v>4</v>
      </c>
      <c r="B61" s="125" t="s">
        <v>32</v>
      </c>
      <c r="C61" s="128" t="s">
        <v>24</v>
      </c>
      <c r="D61" s="5" t="s">
        <v>8</v>
      </c>
      <c r="E61" s="30">
        <v>526.74</v>
      </c>
      <c r="F61" s="26">
        <v>4.7699999999999996</v>
      </c>
      <c r="G61" s="26">
        <v>15</v>
      </c>
      <c r="H61" s="3">
        <v>2512.5500000000002</v>
      </c>
      <c r="I61" s="3">
        <v>7901.1</v>
      </c>
      <c r="J61" s="2">
        <f>(E61*F61)</f>
        <v>2512.5497999999998</v>
      </c>
      <c r="K61" s="2">
        <f>(E61*G61)</f>
        <v>7901.1</v>
      </c>
      <c r="L61" s="20">
        <f t="shared" si="41"/>
        <v>10413.649799999999</v>
      </c>
      <c r="M61" s="1">
        <f>SUM(J61-H61)</f>
        <v>-2.0000000040454324E-4</v>
      </c>
      <c r="N61" s="1">
        <f>SUM(K61-I61)</f>
        <v>0</v>
      </c>
      <c r="O61" s="2"/>
      <c r="P61" s="2"/>
      <c r="Q61" s="1"/>
      <c r="R61" s="1"/>
      <c r="S61" s="1"/>
      <c r="T61" s="19"/>
    </row>
    <row r="62" spans="1:20" ht="12.75" customHeight="1" x14ac:dyDescent="0.2">
      <c r="A62" s="111"/>
      <c r="B62" s="126"/>
      <c r="C62" s="129"/>
      <c r="D62" s="5" t="s">
        <v>9</v>
      </c>
      <c r="E62" s="31">
        <v>436.58</v>
      </c>
      <c r="F62" s="26">
        <v>4.7699999999999996</v>
      </c>
      <c r="G62" s="26">
        <v>15</v>
      </c>
      <c r="H62" s="3">
        <v>2082.4899999999998</v>
      </c>
      <c r="I62" s="3">
        <v>6548.7</v>
      </c>
      <c r="J62" s="2">
        <f>(E62*F62)</f>
        <v>2082.4865999999997</v>
      </c>
      <c r="K62" s="2">
        <f t="shared" ref="K62:K63" si="47">(E62*G62)</f>
        <v>6548.7</v>
      </c>
      <c r="L62" s="20">
        <f t="shared" si="41"/>
        <v>8631.1865999999991</v>
      </c>
      <c r="M62" s="1">
        <f t="shared" ref="M62:M63" si="48">SUM(J62-H62)</f>
        <v>-3.4000000000560249E-3</v>
      </c>
      <c r="N62" s="1">
        <f t="shared" ref="N62:N63" si="49">SUM(K62-I62)</f>
        <v>0</v>
      </c>
      <c r="O62" s="2"/>
      <c r="P62" s="2"/>
      <c r="Q62" s="1"/>
      <c r="R62" s="1"/>
      <c r="S62" s="1"/>
      <c r="T62" s="19"/>
    </row>
    <row r="63" spans="1:20" ht="12.75" customHeight="1" x14ac:dyDescent="0.2">
      <c r="A63" s="111"/>
      <c r="B63" s="126"/>
      <c r="C63" s="129"/>
      <c r="D63" s="5" t="s">
        <v>10</v>
      </c>
      <c r="E63" s="31">
        <v>527.20000000000005</v>
      </c>
      <c r="F63" s="26">
        <v>4.7699999999999996</v>
      </c>
      <c r="G63" s="26">
        <v>15</v>
      </c>
      <c r="H63" s="3">
        <v>2514.7399999999998</v>
      </c>
      <c r="I63" s="3">
        <v>7908</v>
      </c>
      <c r="J63" s="2">
        <f>(E63*F63)</f>
        <v>2514.7440000000001</v>
      </c>
      <c r="K63" s="2">
        <f t="shared" si="47"/>
        <v>7908.0000000000009</v>
      </c>
      <c r="L63" s="20">
        <f t="shared" si="41"/>
        <v>10422.744000000001</v>
      </c>
      <c r="M63" s="1">
        <f t="shared" si="48"/>
        <v>4.0000000003601599E-3</v>
      </c>
      <c r="N63" s="1">
        <f t="shared" si="49"/>
        <v>9.0949470177292824E-13</v>
      </c>
      <c r="O63" s="2"/>
      <c r="P63" s="2"/>
      <c r="Q63" s="1"/>
      <c r="R63" s="1"/>
      <c r="S63" s="1"/>
      <c r="T63" s="19"/>
    </row>
    <row r="64" spans="1:20" ht="24" x14ac:dyDescent="0.2">
      <c r="A64" s="111"/>
      <c r="B64" s="126"/>
      <c r="C64" s="129"/>
      <c r="D64" s="34" t="s">
        <v>52</v>
      </c>
      <c r="E64" s="16">
        <f>SUM(E61,E62,E63)</f>
        <v>1490.52</v>
      </c>
      <c r="F64" s="16"/>
      <c r="G64" s="16"/>
      <c r="H64" s="44">
        <f>SUM(H61:H63)</f>
        <v>7109.78</v>
      </c>
      <c r="I64" s="44">
        <f>SUM(I61:I63)</f>
        <v>22357.8</v>
      </c>
      <c r="J64" s="16">
        <f t="shared" ref="J64:S64" si="50">SUM(J61,J62,J63)</f>
        <v>7109.7803999999996</v>
      </c>
      <c r="K64" s="16">
        <f t="shared" si="50"/>
        <v>22357.8</v>
      </c>
      <c r="L64" s="16">
        <f t="shared" si="50"/>
        <v>29467.580399999999</v>
      </c>
      <c r="M64" s="16">
        <f t="shared" si="50"/>
        <v>3.9999999989959178E-4</v>
      </c>
      <c r="N64" s="16">
        <f t="shared" si="50"/>
        <v>9.0949470177292824E-13</v>
      </c>
      <c r="O64" s="16">
        <f t="shared" si="50"/>
        <v>0</v>
      </c>
      <c r="P64" s="16">
        <f t="shared" si="50"/>
        <v>0</v>
      </c>
      <c r="Q64" s="16">
        <f t="shared" si="50"/>
        <v>0</v>
      </c>
      <c r="R64" s="16">
        <f t="shared" si="50"/>
        <v>0</v>
      </c>
      <c r="S64" s="16">
        <f t="shared" si="50"/>
        <v>0</v>
      </c>
      <c r="T64" s="17"/>
    </row>
    <row r="65" spans="1:20" ht="12.75" customHeight="1" x14ac:dyDescent="0.2">
      <c r="A65" s="111"/>
      <c r="B65" s="126"/>
      <c r="C65" s="129"/>
      <c r="D65" s="5" t="s">
        <v>11</v>
      </c>
      <c r="E65" s="30">
        <v>545.9</v>
      </c>
      <c r="F65" s="26">
        <v>4.7699999999999996</v>
      </c>
      <c r="G65" s="26">
        <v>15</v>
      </c>
      <c r="H65" s="3">
        <v>2603.94</v>
      </c>
      <c r="I65" s="3">
        <v>8188.5</v>
      </c>
      <c r="J65" s="2">
        <f>(E65*F65)</f>
        <v>2603.9429999999998</v>
      </c>
      <c r="K65" s="2">
        <f>(E65*G65)</f>
        <v>8188.5</v>
      </c>
      <c r="L65" s="20">
        <f>SUM(J65,K65)</f>
        <v>10792.442999999999</v>
      </c>
      <c r="M65" s="1">
        <f>SUM(J65-H65)</f>
        <v>2.9999999997016857E-3</v>
      </c>
      <c r="N65" s="1">
        <f>SUM(K65-I65)</f>
        <v>0</v>
      </c>
      <c r="O65" s="2"/>
      <c r="P65" s="2"/>
      <c r="Q65" s="1"/>
      <c r="R65" s="1"/>
      <c r="S65" s="1"/>
      <c r="T65" s="19"/>
    </row>
    <row r="66" spans="1:20" ht="12.75" customHeight="1" x14ac:dyDescent="0.2">
      <c r="A66" s="111"/>
      <c r="B66" s="126"/>
      <c r="C66" s="129"/>
      <c r="D66" s="5" t="s">
        <v>12</v>
      </c>
      <c r="E66" s="30">
        <v>449.82</v>
      </c>
      <c r="F66" s="26">
        <v>4.7699999999999996</v>
      </c>
      <c r="G66" s="26">
        <v>15</v>
      </c>
      <c r="H66" s="3">
        <v>2145.64</v>
      </c>
      <c r="I66" s="3">
        <v>6747.3</v>
      </c>
      <c r="J66" s="2">
        <f>(E66*F66)</f>
        <v>2145.6414</v>
      </c>
      <c r="K66" s="2">
        <f t="shared" ref="K66:K67" si="51">(E66*G66)</f>
        <v>6747.3</v>
      </c>
      <c r="L66" s="20">
        <f>SUM(J66,K66)</f>
        <v>8892.9413999999997</v>
      </c>
      <c r="M66" s="1">
        <f t="shared" ref="M66:M67" si="52">SUM(J66-H66)</f>
        <v>1.4000000001033186E-3</v>
      </c>
      <c r="N66" s="1">
        <f t="shared" ref="N66:N67" si="53">SUM(K66-I66)</f>
        <v>0</v>
      </c>
      <c r="O66" s="2"/>
      <c r="P66" s="2"/>
      <c r="Q66" s="1"/>
      <c r="R66" s="1"/>
      <c r="S66" s="1"/>
      <c r="T66" s="19"/>
    </row>
    <row r="67" spans="1:20" ht="12.75" customHeight="1" x14ac:dyDescent="0.2">
      <c r="A67" s="111"/>
      <c r="B67" s="126"/>
      <c r="C67" s="129"/>
      <c r="D67" s="5" t="s">
        <v>13</v>
      </c>
      <c r="E67" s="30">
        <v>411.54</v>
      </c>
      <c r="F67" s="26">
        <v>4.7699999999999996</v>
      </c>
      <c r="G67" s="26">
        <v>15</v>
      </c>
      <c r="H67" s="3">
        <v>1963.05</v>
      </c>
      <c r="I67" s="3">
        <v>6173.1</v>
      </c>
      <c r="J67" s="2">
        <f>(E67*F67)</f>
        <v>1963.0457999999999</v>
      </c>
      <c r="K67" s="2">
        <f t="shared" si="51"/>
        <v>6173.1</v>
      </c>
      <c r="L67" s="20">
        <f>SUM(J67,K67)</f>
        <v>8136.1458000000002</v>
      </c>
      <c r="M67" s="1">
        <f t="shared" si="52"/>
        <v>-4.2000000000825821E-3</v>
      </c>
      <c r="N67" s="1">
        <f t="shared" si="53"/>
        <v>0</v>
      </c>
      <c r="O67" s="2"/>
      <c r="P67" s="2"/>
      <c r="Q67" s="1"/>
      <c r="R67" s="1"/>
      <c r="S67" s="1"/>
      <c r="T67" s="19"/>
    </row>
    <row r="68" spans="1:20" ht="24" x14ac:dyDescent="0.2">
      <c r="A68" s="111"/>
      <c r="B68" s="126"/>
      <c r="C68" s="129"/>
      <c r="D68" s="34" t="s">
        <v>53</v>
      </c>
      <c r="E68" s="16">
        <f>SUM(E65,E66,E67)</f>
        <v>1407.26</v>
      </c>
      <c r="F68" s="16"/>
      <c r="G68" s="16"/>
      <c r="H68" s="44">
        <f>SUM(H65:H67)</f>
        <v>6712.63</v>
      </c>
      <c r="I68" s="44">
        <f>SUM(I65:I67)</f>
        <v>21108.9</v>
      </c>
      <c r="J68" s="16">
        <f t="shared" ref="J68:S68" si="54">SUM(J65,J66,J67)</f>
        <v>6712.6301999999996</v>
      </c>
      <c r="K68" s="16">
        <f t="shared" si="54"/>
        <v>21108.9</v>
      </c>
      <c r="L68" s="16">
        <f t="shared" si="54"/>
        <v>27821.530200000001</v>
      </c>
      <c r="M68" s="16">
        <f t="shared" si="54"/>
        <v>1.9999999972242222E-4</v>
      </c>
      <c r="N68" s="16">
        <f t="shared" si="54"/>
        <v>0</v>
      </c>
      <c r="O68" s="16">
        <f t="shared" si="54"/>
        <v>0</v>
      </c>
      <c r="P68" s="16">
        <f t="shared" si="54"/>
        <v>0</v>
      </c>
      <c r="Q68" s="16">
        <f t="shared" si="54"/>
        <v>0</v>
      </c>
      <c r="R68" s="16">
        <f t="shared" si="54"/>
        <v>0</v>
      </c>
      <c r="S68" s="16">
        <f t="shared" si="54"/>
        <v>0</v>
      </c>
      <c r="T68" s="17"/>
    </row>
    <row r="69" spans="1:20" ht="12.75" customHeight="1" x14ac:dyDescent="0.2">
      <c r="A69" s="111"/>
      <c r="B69" s="126"/>
      <c r="C69" s="129"/>
      <c r="D69" s="5" t="s">
        <v>14</v>
      </c>
      <c r="E69" s="30">
        <v>551.98</v>
      </c>
      <c r="F69" s="26">
        <v>4.7699999999999996</v>
      </c>
      <c r="G69" s="26">
        <v>15</v>
      </c>
      <c r="H69" s="3">
        <v>2632.94</v>
      </c>
      <c r="I69" s="3">
        <v>8279.7000000000007</v>
      </c>
      <c r="J69" s="2">
        <f>(E69*F69)</f>
        <v>2632.9445999999998</v>
      </c>
      <c r="K69" s="2">
        <f>(E69*G69)</f>
        <v>8279.7000000000007</v>
      </c>
      <c r="L69" s="20">
        <f>SUM(J69,K69)</f>
        <v>10912.6446</v>
      </c>
      <c r="M69" s="1">
        <f>SUM(J69-H69)</f>
        <v>4.5999999997548002E-3</v>
      </c>
      <c r="N69" s="1">
        <f>SUM(K69-I69)</f>
        <v>0</v>
      </c>
      <c r="O69" s="2"/>
      <c r="P69" s="2"/>
      <c r="Q69" s="1"/>
      <c r="R69" s="1"/>
      <c r="S69" s="1"/>
      <c r="T69" s="19"/>
    </row>
    <row r="70" spans="1:20" ht="12.75" customHeight="1" x14ac:dyDescent="0.2">
      <c r="A70" s="111"/>
      <c r="B70" s="126"/>
      <c r="C70" s="129"/>
      <c r="D70" s="5" t="s">
        <v>15</v>
      </c>
      <c r="E70" s="30">
        <v>466.18</v>
      </c>
      <c r="F70" s="26">
        <v>4.7699999999999996</v>
      </c>
      <c r="G70" s="26">
        <v>15</v>
      </c>
      <c r="H70" s="3">
        <v>2223.6799999999998</v>
      </c>
      <c r="I70" s="3">
        <v>6992.7</v>
      </c>
      <c r="J70" s="2">
        <f>(E70*F70)</f>
        <v>2223.6785999999997</v>
      </c>
      <c r="K70" s="2">
        <f t="shared" ref="K70:K71" si="55">(E70*G70)</f>
        <v>6992.7</v>
      </c>
      <c r="L70" s="20">
        <f>SUM(J70,K70)</f>
        <v>9216.3786</v>
      </c>
      <c r="M70" s="1">
        <f t="shared" ref="M70:M71" si="56">SUM(J70-H70)</f>
        <v>-1.4000000001033186E-3</v>
      </c>
      <c r="N70" s="1">
        <f t="shared" ref="N70:N71" si="57">SUM(K70-I70)</f>
        <v>0</v>
      </c>
      <c r="O70" s="2"/>
      <c r="P70" s="2"/>
      <c r="Q70" s="1"/>
      <c r="R70" s="1"/>
      <c r="S70" s="1"/>
      <c r="T70" s="19"/>
    </row>
    <row r="71" spans="1:20" ht="12.75" customHeight="1" x14ac:dyDescent="0.2">
      <c r="A71" s="111"/>
      <c r="B71" s="126"/>
      <c r="C71" s="129"/>
      <c r="D71" s="5" t="s">
        <v>16</v>
      </c>
      <c r="E71" s="31">
        <v>491.18</v>
      </c>
      <c r="F71" s="26">
        <v>4.7699999999999996</v>
      </c>
      <c r="G71" s="26">
        <v>15</v>
      </c>
      <c r="H71" s="3">
        <v>2342.9299999999998</v>
      </c>
      <c r="I71" s="3">
        <v>7367.7</v>
      </c>
      <c r="J71" s="2">
        <f>(E71*F71)</f>
        <v>2342.9285999999997</v>
      </c>
      <c r="K71" s="2">
        <f t="shared" si="55"/>
        <v>7367.7</v>
      </c>
      <c r="L71" s="20">
        <f>SUM(J71,K71)</f>
        <v>9710.6286</v>
      </c>
      <c r="M71" s="1">
        <f t="shared" si="56"/>
        <v>-1.4000000001033186E-3</v>
      </c>
      <c r="N71" s="1">
        <f t="shared" si="57"/>
        <v>0</v>
      </c>
      <c r="O71" s="2"/>
      <c r="P71" s="2"/>
      <c r="Q71" s="1"/>
      <c r="R71" s="1"/>
      <c r="S71" s="1"/>
      <c r="T71" s="19"/>
    </row>
    <row r="72" spans="1:20" ht="24" x14ac:dyDescent="0.2">
      <c r="A72" s="111"/>
      <c r="B72" s="126"/>
      <c r="C72" s="129"/>
      <c r="D72" s="34" t="s">
        <v>54</v>
      </c>
      <c r="E72" s="16">
        <f>SUM(E69,E70,E71)</f>
        <v>1509.3400000000001</v>
      </c>
      <c r="F72" s="16"/>
      <c r="G72" s="16"/>
      <c r="H72" s="44">
        <f>SUM(H69:H71)</f>
        <v>7199.5499999999993</v>
      </c>
      <c r="I72" s="44">
        <f>SUM(I69:I71)</f>
        <v>22640.100000000002</v>
      </c>
      <c r="J72" s="16">
        <f t="shared" ref="J72:S72" si="58">SUM(J69,J70,J71)</f>
        <v>7199.5517999999993</v>
      </c>
      <c r="K72" s="16">
        <f t="shared" si="58"/>
        <v>22640.100000000002</v>
      </c>
      <c r="L72" s="16">
        <f t="shared" si="58"/>
        <v>29839.6518</v>
      </c>
      <c r="M72" s="16">
        <f t="shared" si="58"/>
        <v>1.799999999548163E-3</v>
      </c>
      <c r="N72" s="16">
        <f t="shared" si="58"/>
        <v>0</v>
      </c>
      <c r="O72" s="16">
        <f t="shared" si="58"/>
        <v>0</v>
      </c>
      <c r="P72" s="16">
        <f t="shared" si="58"/>
        <v>0</v>
      </c>
      <c r="Q72" s="16">
        <f t="shared" si="58"/>
        <v>0</v>
      </c>
      <c r="R72" s="16">
        <f t="shared" si="58"/>
        <v>0</v>
      </c>
      <c r="S72" s="16">
        <f t="shared" si="58"/>
        <v>0</v>
      </c>
      <c r="T72" s="17"/>
    </row>
    <row r="73" spans="1:20" ht="12.75" customHeight="1" x14ac:dyDescent="0.2">
      <c r="A73" s="111"/>
      <c r="B73" s="126"/>
      <c r="C73" s="129"/>
      <c r="D73" s="5" t="s">
        <v>17</v>
      </c>
      <c r="E73" s="30">
        <v>576.36</v>
      </c>
      <c r="F73" s="26">
        <v>4.7699999999999996</v>
      </c>
      <c r="G73" s="26">
        <v>15</v>
      </c>
      <c r="H73" s="3">
        <v>2749.24</v>
      </c>
      <c r="I73" s="3">
        <v>8645.4</v>
      </c>
      <c r="J73" s="2">
        <f>(E73*F73)</f>
        <v>2749.2372</v>
      </c>
      <c r="K73" s="2">
        <f>(E73*G73)</f>
        <v>8645.4</v>
      </c>
      <c r="L73" s="20">
        <f>SUM(J73,K73)</f>
        <v>11394.637199999999</v>
      </c>
      <c r="M73" s="1">
        <f>SUM(J73-H73)</f>
        <v>-2.7999999997518898E-3</v>
      </c>
      <c r="N73" s="1">
        <f>SUM(K73-I73)</f>
        <v>0</v>
      </c>
      <c r="O73" s="2"/>
      <c r="P73" s="2"/>
      <c r="Q73" s="1"/>
      <c r="R73" s="1"/>
      <c r="S73" s="1"/>
      <c r="T73" s="19"/>
    </row>
    <row r="74" spans="1:20" ht="12.75" customHeight="1" x14ac:dyDescent="0.2">
      <c r="A74" s="111"/>
      <c r="B74" s="126"/>
      <c r="C74" s="129"/>
      <c r="D74" s="5" t="s">
        <v>18</v>
      </c>
      <c r="E74" s="30">
        <v>514.02</v>
      </c>
      <c r="F74" s="26">
        <v>4.7699999999999996</v>
      </c>
      <c r="G74" s="26">
        <v>15</v>
      </c>
      <c r="H74" s="3">
        <v>2451.88</v>
      </c>
      <c r="I74" s="3">
        <v>7710.3</v>
      </c>
      <c r="J74" s="2">
        <f>(E74*F74)</f>
        <v>2451.8753999999999</v>
      </c>
      <c r="K74" s="2">
        <f t="shared" ref="K74:K75" si="59">(E74*G74)</f>
        <v>7710.2999999999993</v>
      </c>
      <c r="L74" s="20">
        <f>SUM(J74,K74)</f>
        <v>10162.1754</v>
      </c>
      <c r="M74" s="1">
        <f t="shared" ref="M74:M75" si="60">SUM(J74-H74)</f>
        <v>-4.6000000002095476E-3</v>
      </c>
      <c r="N74" s="1">
        <f t="shared" ref="N74:N75" si="61">SUM(K74-I74)</f>
        <v>-9.0949470177292824E-13</v>
      </c>
      <c r="O74" s="2"/>
      <c r="P74" s="2"/>
      <c r="Q74" s="1"/>
      <c r="R74" s="1"/>
      <c r="S74" s="1"/>
      <c r="T74" s="19"/>
    </row>
    <row r="75" spans="1:20" ht="13.5" customHeight="1" x14ac:dyDescent="0.2">
      <c r="A75" s="112"/>
      <c r="B75" s="127"/>
      <c r="C75" s="130"/>
      <c r="D75" s="5" t="s">
        <v>19</v>
      </c>
      <c r="E75" s="31">
        <v>555.46</v>
      </c>
      <c r="F75" s="26">
        <v>4.7699999999999996</v>
      </c>
      <c r="G75" s="26">
        <v>15</v>
      </c>
      <c r="H75" s="3"/>
      <c r="I75" s="3"/>
      <c r="J75" s="2">
        <f>(E75*F75)</f>
        <v>2649.5441999999998</v>
      </c>
      <c r="K75" s="2">
        <f t="shared" si="59"/>
        <v>8331.9000000000015</v>
      </c>
      <c r="L75" s="20">
        <f>SUM(J75,K75)</f>
        <v>10981.444200000002</v>
      </c>
      <c r="M75" s="1">
        <f t="shared" si="60"/>
        <v>2649.5441999999998</v>
      </c>
      <c r="N75" s="1">
        <f t="shared" si="61"/>
        <v>8331.9000000000015</v>
      </c>
      <c r="O75" s="2"/>
      <c r="P75" s="2"/>
      <c r="Q75" s="1"/>
      <c r="R75" s="1"/>
      <c r="S75" s="1"/>
      <c r="T75" s="19"/>
    </row>
    <row r="76" spans="1:20" ht="24.75" x14ac:dyDescent="0.25">
      <c r="A76" s="8"/>
      <c r="B76" s="8"/>
      <c r="C76" s="8"/>
      <c r="D76" s="34" t="s">
        <v>55</v>
      </c>
      <c r="E76" s="16">
        <f>SUM(E73,E74,E75)</f>
        <v>1645.8400000000001</v>
      </c>
      <c r="F76" s="16"/>
      <c r="G76" s="16"/>
      <c r="H76" s="44">
        <f>SUM(H73:H75)</f>
        <v>5201.12</v>
      </c>
      <c r="I76" s="44">
        <f>SUM(I73:I75)</f>
        <v>16355.7</v>
      </c>
      <c r="J76" s="16">
        <f t="shared" ref="J76:S76" si="62">SUM(J73,J74,J75)</f>
        <v>7850.6568000000007</v>
      </c>
      <c r="K76" s="16">
        <f t="shared" si="62"/>
        <v>24687.599999999999</v>
      </c>
      <c r="L76" s="16">
        <f t="shared" si="62"/>
        <v>32538.256799999999</v>
      </c>
      <c r="M76" s="16">
        <f t="shared" si="62"/>
        <v>2649.5367999999999</v>
      </c>
      <c r="N76" s="16">
        <f t="shared" si="62"/>
        <v>8331.9000000000015</v>
      </c>
      <c r="O76" s="16">
        <f t="shared" si="62"/>
        <v>0</v>
      </c>
      <c r="P76" s="16">
        <f t="shared" si="62"/>
        <v>0</v>
      </c>
      <c r="Q76" s="16">
        <f t="shared" si="62"/>
        <v>0</v>
      </c>
      <c r="R76" s="16">
        <f t="shared" si="62"/>
        <v>0</v>
      </c>
      <c r="S76" s="16">
        <f t="shared" si="62"/>
        <v>0</v>
      </c>
      <c r="T76" s="17"/>
    </row>
    <row r="77" spans="1:20" s="43" customFormat="1" ht="24" x14ac:dyDescent="0.2">
      <c r="A77" s="73"/>
      <c r="B77" s="73"/>
      <c r="C77" s="74"/>
      <c r="D77" s="72" t="s">
        <v>58</v>
      </c>
      <c r="E77" s="75">
        <f>SUM(E64+E68+E72+E76)</f>
        <v>6052.96</v>
      </c>
      <c r="F77" s="75"/>
      <c r="G77" s="75"/>
      <c r="H77" s="76">
        <f>SUM(H76,H72,H68,H64)</f>
        <v>26223.079999999998</v>
      </c>
      <c r="I77" s="76">
        <f>SUM(I76,I72,I68,I64)</f>
        <v>82462.5</v>
      </c>
      <c r="J77" s="75">
        <f t="shared" ref="J77:S77" si="63">SUM(J64+J68+J72+J76)</f>
        <v>28872.619199999997</v>
      </c>
      <c r="K77" s="75">
        <f t="shared" si="63"/>
        <v>90794.4</v>
      </c>
      <c r="L77" s="75">
        <f t="shared" si="63"/>
        <v>119667.01920000001</v>
      </c>
      <c r="M77" s="75">
        <f t="shared" si="63"/>
        <v>2649.5391999999993</v>
      </c>
      <c r="N77" s="75">
        <f t="shared" si="63"/>
        <v>8331.9000000000015</v>
      </c>
      <c r="O77" s="75">
        <f t="shared" si="63"/>
        <v>0</v>
      </c>
      <c r="P77" s="75">
        <f t="shared" si="63"/>
        <v>0</v>
      </c>
      <c r="Q77" s="75">
        <f t="shared" si="63"/>
        <v>0</v>
      </c>
      <c r="R77" s="75">
        <f t="shared" si="63"/>
        <v>0</v>
      </c>
      <c r="S77" s="75">
        <f t="shared" si="63"/>
        <v>0</v>
      </c>
      <c r="T77" s="77"/>
    </row>
    <row r="78" spans="1:20" s="43" customFormat="1" ht="36" x14ac:dyDescent="0.2">
      <c r="A78" s="38"/>
      <c r="B78" s="38"/>
      <c r="C78" s="39"/>
      <c r="D78" s="40" t="s">
        <v>59</v>
      </c>
      <c r="E78" s="41">
        <f>E77+'2012'!E78</f>
        <v>17278.96</v>
      </c>
      <c r="F78" s="41"/>
      <c r="G78" s="41"/>
      <c r="H78" s="41">
        <f>H77+'2012'!H78</f>
        <v>79771.11</v>
      </c>
      <c r="I78" s="41">
        <f>I77+'2012'!I78</f>
        <v>143569.85999999999</v>
      </c>
      <c r="J78" s="41">
        <f>J77+'2012'!J78</f>
        <v>82420.639199999991</v>
      </c>
      <c r="K78" s="41">
        <f>K77+'2012'!K78</f>
        <v>151901.75999999998</v>
      </c>
      <c r="L78" s="41">
        <f>L77+'2012'!L78</f>
        <v>234322.39919999999</v>
      </c>
      <c r="M78" s="41">
        <f>M77+'2012'!M78</f>
        <v>2649.5291999999936</v>
      </c>
      <c r="N78" s="41">
        <f>N77+'2012'!N78</f>
        <v>8331.9000000000015</v>
      </c>
      <c r="O78" s="41">
        <f>O77+'2012'!O78</f>
        <v>0</v>
      </c>
      <c r="P78" s="41">
        <f>P77+'2012'!P78</f>
        <v>0</v>
      </c>
      <c r="Q78" s="41">
        <f>Q77+'2012'!Q78</f>
        <v>0</v>
      </c>
      <c r="R78" s="41">
        <f>R77+'2012'!R78</f>
        <v>0</v>
      </c>
      <c r="S78" s="41">
        <f>S77+'2012'!S78</f>
        <v>0</v>
      </c>
      <c r="T78" s="42"/>
    </row>
    <row r="79" spans="1:20" ht="12.75" customHeight="1" x14ac:dyDescent="0.2">
      <c r="A79" s="110">
        <v>5</v>
      </c>
      <c r="B79" s="125" t="s">
        <v>32</v>
      </c>
      <c r="C79" s="128" t="s">
        <v>25</v>
      </c>
      <c r="D79" s="5" t="s">
        <v>8</v>
      </c>
      <c r="E79" s="30">
        <v>274.32</v>
      </c>
      <c r="F79" s="26">
        <v>4.7699999999999996</v>
      </c>
      <c r="G79" s="26">
        <v>15</v>
      </c>
      <c r="H79" s="3">
        <v>1308.51</v>
      </c>
      <c r="I79" s="3">
        <v>4114.8</v>
      </c>
      <c r="J79" s="2">
        <f>(E79*F79)</f>
        <v>1308.5063999999998</v>
      </c>
      <c r="K79" s="2">
        <f>(E79*G79)</f>
        <v>4114.8</v>
      </c>
      <c r="L79" s="20">
        <f>SUM(J79,K79)</f>
        <v>5423.3063999999995</v>
      </c>
      <c r="M79" s="1">
        <f>SUM(J79-H79)</f>
        <v>-3.6000000002331944E-3</v>
      </c>
      <c r="N79" s="1">
        <f>SUM(K79-I79)</f>
        <v>0</v>
      </c>
      <c r="O79" s="2"/>
      <c r="P79" s="2"/>
      <c r="Q79" s="1"/>
      <c r="R79" s="1"/>
      <c r="S79" s="1"/>
      <c r="T79" s="19"/>
    </row>
    <row r="80" spans="1:20" ht="12.75" customHeight="1" x14ac:dyDescent="0.2">
      <c r="A80" s="111"/>
      <c r="B80" s="126"/>
      <c r="C80" s="129"/>
      <c r="D80" s="5" t="s">
        <v>9</v>
      </c>
      <c r="E80" s="31">
        <v>247.92</v>
      </c>
      <c r="F80" s="26">
        <v>4.7699999999999996</v>
      </c>
      <c r="G80" s="26">
        <v>15</v>
      </c>
      <c r="H80" s="3">
        <v>1182.58</v>
      </c>
      <c r="I80" s="3">
        <v>3718.8</v>
      </c>
      <c r="J80" s="2">
        <f>(E80*F80)</f>
        <v>1182.5783999999999</v>
      </c>
      <c r="K80" s="2">
        <f t="shared" ref="K80:K81" si="64">(E80*G80)</f>
        <v>3718.7999999999997</v>
      </c>
      <c r="L80" s="20">
        <f>SUM(J80,K80)</f>
        <v>4901.3783999999996</v>
      </c>
      <c r="M80" s="1">
        <f t="shared" ref="M80:M81" si="65">SUM(J80-H80)</f>
        <v>-1.6000000000531145E-3</v>
      </c>
      <c r="N80" s="1">
        <f t="shared" ref="N80:N81" si="66">SUM(K80-I80)</f>
        <v>-4.5474735088646412E-13</v>
      </c>
      <c r="O80" s="2"/>
      <c r="P80" s="2"/>
      <c r="Q80" s="1"/>
      <c r="R80" s="1"/>
      <c r="S80" s="1"/>
      <c r="T80" s="19"/>
    </row>
    <row r="81" spans="1:20" ht="12.75" customHeight="1" x14ac:dyDescent="0.2">
      <c r="A81" s="111"/>
      <c r="B81" s="126"/>
      <c r="C81" s="129"/>
      <c r="D81" s="5" t="s">
        <v>10</v>
      </c>
      <c r="E81" s="31">
        <v>281.16000000000003</v>
      </c>
      <c r="F81" s="26">
        <v>4.7699999999999996</v>
      </c>
      <c r="G81" s="26">
        <v>15</v>
      </c>
      <c r="H81" s="3">
        <v>1341.13</v>
      </c>
      <c r="I81" s="3">
        <v>4217.3999999999996</v>
      </c>
      <c r="J81" s="2">
        <f>(E81*F81)</f>
        <v>1341.1332</v>
      </c>
      <c r="K81" s="2">
        <f t="shared" si="64"/>
        <v>4217.4000000000005</v>
      </c>
      <c r="L81" s="20">
        <f>SUM(J81,K81)</f>
        <v>5558.5332000000008</v>
      </c>
      <c r="M81" s="1">
        <f t="shared" si="65"/>
        <v>3.1999999998788553E-3</v>
      </c>
      <c r="N81" s="1">
        <f t="shared" si="66"/>
        <v>9.0949470177292824E-13</v>
      </c>
      <c r="O81" s="2"/>
      <c r="P81" s="2"/>
      <c r="Q81" s="1"/>
      <c r="R81" s="1"/>
      <c r="S81" s="1"/>
      <c r="T81" s="19"/>
    </row>
    <row r="82" spans="1:20" ht="12.75" customHeight="1" x14ac:dyDescent="0.2">
      <c r="A82" s="111"/>
      <c r="B82" s="126"/>
      <c r="C82" s="129"/>
      <c r="D82" s="34" t="s">
        <v>52</v>
      </c>
      <c r="E82" s="16">
        <f>SUM(E79,E80,E81)</f>
        <v>803.40000000000009</v>
      </c>
      <c r="F82" s="16"/>
      <c r="G82" s="16"/>
      <c r="H82" s="44">
        <f>SUM(H79:H81)</f>
        <v>3832.2200000000003</v>
      </c>
      <c r="I82" s="44">
        <f>SUM(I79:I81)</f>
        <v>12051</v>
      </c>
      <c r="J82" s="16">
        <f t="shared" ref="J82:S82" si="67">SUM(J79,J80,J81)</f>
        <v>3832.2179999999998</v>
      </c>
      <c r="K82" s="16">
        <f t="shared" si="67"/>
        <v>12051</v>
      </c>
      <c r="L82" s="16">
        <f t="shared" si="67"/>
        <v>15883.218000000001</v>
      </c>
      <c r="M82" s="16">
        <f t="shared" si="67"/>
        <v>-2.0000000004074536E-3</v>
      </c>
      <c r="N82" s="16">
        <f t="shared" si="67"/>
        <v>4.5474735088646412E-13</v>
      </c>
      <c r="O82" s="16">
        <f t="shared" si="67"/>
        <v>0</v>
      </c>
      <c r="P82" s="16">
        <f t="shared" si="67"/>
        <v>0</v>
      </c>
      <c r="Q82" s="16">
        <f t="shared" si="67"/>
        <v>0</v>
      </c>
      <c r="R82" s="16">
        <f t="shared" si="67"/>
        <v>0</v>
      </c>
      <c r="S82" s="16">
        <f t="shared" si="67"/>
        <v>0</v>
      </c>
      <c r="T82" s="17"/>
    </row>
    <row r="83" spans="1:20" ht="12.75" customHeight="1" x14ac:dyDescent="0.2">
      <c r="A83" s="111"/>
      <c r="B83" s="126"/>
      <c r="C83" s="129"/>
      <c r="D83" s="5" t="s">
        <v>11</v>
      </c>
      <c r="E83" s="30">
        <v>296.12</v>
      </c>
      <c r="F83" s="26">
        <v>4.7699999999999996</v>
      </c>
      <c r="G83" s="26">
        <v>15</v>
      </c>
      <c r="H83" s="3">
        <v>1412.49</v>
      </c>
      <c r="I83" s="3">
        <v>4441.8</v>
      </c>
      <c r="J83" s="2">
        <f>(E83*F83)</f>
        <v>1412.4923999999999</v>
      </c>
      <c r="K83" s="2">
        <f>(E83*G83)</f>
        <v>4441.8</v>
      </c>
      <c r="L83" s="20">
        <f>SUM(J83,K83)</f>
        <v>5854.2924000000003</v>
      </c>
      <c r="M83" s="1">
        <f>SUM(J83-H83)</f>
        <v>2.3999999998522981E-3</v>
      </c>
      <c r="N83" s="1">
        <f>SUM(K83-I83)</f>
        <v>0</v>
      </c>
      <c r="O83" s="2"/>
      <c r="P83" s="2"/>
      <c r="Q83" s="1"/>
      <c r="R83" s="1"/>
      <c r="S83" s="1"/>
      <c r="T83" s="19"/>
    </row>
    <row r="84" spans="1:20" ht="12.75" customHeight="1" x14ac:dyDescent="0.2">
      <c r="A84" s="111"/>
      <c r="B84" s="126"/>
      <c r="C84" s="129"/>
      <c r="D84" s="5" t="s">
        <v>12</v>
      </c>
      <c r="E84" s="30">
        <v>288.14</v>
      </c>
      <c r="F84" s="26">
        <v>4.7699999999999996</v>
      </c>
      <c r="G84" s="26">
        <v>15</v>
      </c>
      <c r="H84" s="3">
        <v>1374.43</v>
      </c>
      <c r="I84" s="3">
        <v>4322.1000000000004</v>
      </c>
      <c r="J84" s="2">
        <f>(E84*F84)</f>
        <v>1374.4277999999997</v>
      </c>
      <c r="K84" s="2">
        <f t="shared" ref="K84:K85" si="68">(E84*G84)</f>
        <v>4322.0999999999995</v>
      </c>
      <c r="L84" s="20">
        <f>SUM(J84,K84)</f>
        <v>5696.5277999999989</v>
      </c>
      <c r="M84" s="1">
        <f t="shared" ref="M84:M85" si="69">SUM(J84-H84)</f>
        <v>-2.2000000003572495E-3</v>
      </c>
      <c r="N84" s="1">
        <f t="shared" ref="N84:N85" si="70">SUM(K84-I84)</f>
        <v>-9.0949470177292824E-13</v>
      </c>
      <c r="O84" s="2"/>
      <c r="P84" s="2"/>
      <c r="Q84" s="1"/>
      <c r="R84" s="1"/>
      <c r="S84" s="1"/>
      <c r="T84" s="19"/>
    </row>
    <row r="85" spans="1:20" ht="12.75" customHeight="1" x14ac:dyDescent="0.2">
      <c r="A85" s="111"/>
      <c r="B85" s="126"/>
      <c r="C85" s="129"/>
      <c r="D85" s="5" t="s">
        <v>13</v>
      </c>
      <c r="E85" s="30">
        <v>250.24</v>
      </c>
      <c r="F85" s="26">
        <v>4.7699999999999996</v>
      </c>
      <c r="G85" s="26">
        <v>15</v>
      </c>
      <c r="H85" s="3">
        <v>1193.6400000000001</v>
      </c>
      <c r="I85" s="3">
        <v>3753.6</v>
      </c>
      <c r="J85" s="2">
        <f>(E85*F85)</f>
        <v>1193.6448</v>
      </c>
      <c r="K85" s="2">
        <f t="shared" si="68"/>
        <v>3753.6000000000004</v>
      </c>
      <c r="L85" s="20">
        <f>SUM(J85,K85)</f>
        <v>4947.2448000000004</v>
      </c>
      <c r="M85" s="1">
        <f t="shared" si="69"/>
        <v>4.7999999999319698E-3</v>
      </c>
      <c r="N85" s="1">
        <f t="shared" si="70"/>
        <v>4.5474735088646412E-13</v>
      </c>
      <c r="O85" s="2"/>
      <c r="P85" s="2"/>
      <c r="Q85" s="1"/>
      <c r="R85" s="1"/>
      <c r="S85" s="1"/>
      <c r="T85" s="19"/>
    </row>
    <row r="86" spans="1:20" ht="12.75" customHeight="1" x14ac:dyDescent="0.2">
      <c r="A86" s="111"/>
      <c r="B86" s="126"/>
      <c r="C86" s="129"/>
      <c r="D86" s="34" t="s">
        <v>53</v>
      </c>
      <c r="E86" s="16">
        <f>SUM(E83,E84,E85)</f>
        <v>834.5</v>
      </c>
      <c r="F86" s="16"/>
      <c r="G86" s="16"/>
      <c r="H86" s="44">
        <f>SUM(H83:H85)</f>
        <v>3980.5600000000004</v>
      </c>
      <c r="I86" s="44">
        <f>SUM(I83:I85)</f>
        <v>12517.500000000002</v>
      </c>
      <c r="J86" s="16">
        <f t="shared" ref="J86:S86" si="71">SUM(J83,J84,J85)</f>
        <v>3980.5649999999996</v>
      </c>
      <c r="K86" s="16">
        <f t="shared" si="71"/>
        <v>12517.5</v>
      </c>
      <c r="L86" s="16">
        <f t="shared" si="71"/>
        <v>16498.064999999999</v>
      </c>
      <c r="M86" s="16">
        <f t="shared" si="71"/>
        <v>4.9999999994270183E-3</v>
      </c>
      <c r="N86" s="16">
        <f t="shared" si="71"/>
        <v>-4.5474735088646412E-13</v>
      </c>
      <c r="O86" s="16">
        <f t="shared" si="71"/>
        <v>0</v>
      </c>
      <c r="P86" s="16">
        <f t="shared" si="71"/>
        <v>0</v>
      </c>
      <c r="Q86" s="16">
        <f t="shared" si="71"/>
        <v>0</v>
      </c>
      <c r="R86" s="16">
        <f t="shared" si="71"/>
        <v>0</v>
      </c>
      <c r="S86" s="16">
        <f t="shared" si="71"/>
        <v>0</v>
      </c>
      <c r="T86" s="17"/>
    </row>
    <row r="87" spans="1:20" ht="12.75" customHeight="1" x14ac:dyDescent="0.2">
      <c r="A87" s="111"/>
      <c r="B87" s="126"/>
      <c r="C87" s="129"/>
      <c r="D87" s="5" t="s">
        <v>14</v>
      </c>
      <c r="E87" s="30">
        <v>284.42</v>
      </c>
      <c r="F87" s="26">
        <v>4.7699999999999996</v>
      </c>
      <c r="G87" s="26">
        <v>15</v>
      </c>
      <c r="H87" s="3">
        <v>1356.68</v>
      </c>
      <c r="I87" s="3">
        <v>4266.3</v>
      </c>
      <c r="J87" s="2">
        <f>(E87*F87)</f>
        <v>1356.6833999999999</v>
      </c>
      <c r="K87" s="2">
        <f>(E87*G87)</f>
        <v>4266.3</v>
      </c>
      <c r="L87" s="20">
        <f>SUM(J87,K87)</f>
        <v>5622.9834000000001</v>
      </c>
      <c r="M87" s="1">
        <f>SUM(J87-H87)</f>
        <v>3.3999999998286512E-3</v>
      </c>
      <c r="N87" s="1">
        <f>SUM(K87-I87)</f>
        <v>0</v>
      </c>
      <c r="O87" s="2"/>
      <c r="P87" s="2"/>
      <c r="Q87" s="1"/>
      <c r="R87" s="1"/>
      <c r="S87" s="1"/>
      <c r="T87" s="19"/>
    </row>
    <row r="88" spans="1:20" ht="12.75" customHeight="1" x14ac:dyDescent="0.2">
      <c r="A88" s="111"/>
      <c r="B88" s="126"/>
      <c r="C88" s="129"/>
      <c r="D88" s="5" t="s">
        <v>15</v>
      </c>
      <c r="E88" s="30">
        <v>269.66000000000003</v>
      </c>
      <c r="F88" s="26">
        <v>4.7699999999999996</v>
      </c>
      <c r="G88" s="26">
        <v>15</v>
      </c>
      <c r="H88" s="3">
        <v>1286.28</v>
      </c>
      <c r="I88" s="3">
        <v>4044.9</v>
      </c>
      <c r="J88" s="2">
        <f>(E88*F88)</f>
        <v>1286.2782</v>
      </c>
      <c r="K88" s="2">
        <f t="shared" ref="K88:K89" si="72">(E88*G88)</f>
        <v>4044.9000000000005</v>
      </c>
      <c r="L88" s="20">
        <f>SUM(J88,K88)</f>
        <v>5331.1782000000003</v>
      </c>
      <c r="M88" s="1">
        <f t="shared" ref="M88:M89" si="73">SUM(J88-H88)</f>
        <v>-1.8000000000029104E-3</v>
      </c>
      <c r="N88" s="1">
        <f t="shared" ref="N88:N89" si="74">SUM(K88-I88)</f>
        <v>4.5474735088646412E-13</v>
      </c>
      <c r="O88" s="2"/>
      <c r="P88" s="2"/>
      <c r="Q88" s="1"/>
      <c r="R88" s="1"/>
      <c r="S88" s="1"/>
      <c r="T88" s="19"/>
    </row>
    <row r="89" spans="1:20" ht="12.75" customHeight="1" x14ac:dyDescent="0.2">
      <c r="A89" s="111"/>
      <c r="B89" s="126"/>
      <c r="C89" s="129"/>
      <c r="D89" s="5" t="s">
        <v>16</v>
      </c>
      <c r="E89" s="31">
        <v>271.7</v>
      </c>
      <c r="F89" s="26">
        <v>4.7699999999999996</v>
      </c>
      <c r="G89" s="26">
        <v>15</v>
      </c>
      <c r="H89" s="3">
        <v>1296.01</v>
      </c>
      <c r="I89" s="3">
        <v>4075.5</v>
      </c>
      <c r="J89" s="2">
        <f>(E89*F89)</f>
        <v>1296.0089999999998</v>
      </c>
      <c r="K89" s="2">
        <f t="shared" si="72"/>
        <v>4075.5</v>
      </c>
      <c r="L89" s="20">
        <f>SUM(J89,K89)</f>
        <v>5371.509</v>
      </c>
      <c r="M89" s="1">
        <f t="shared" si="73"/>
        <v>-1.0000000002037268E-3</v>
      </c>
      <c r="N89" s="1">
        <f t="shared" si="74"/>
        <v>0</v>
      </c>
      <c r="O89" s="2"/>
      <c r="P89" s="2"/>
      <c r="Q89" s="1"/>
      <c r="R89" s="1"/>
      <c r="S89" s="1"/>
      <c r="T89" s="19"/>
    </row>
    <row r="90" spans="1:20" ht="12.75" customHeight="1" x14ac:dyDescent="0.2">
      <c r="A90" s="111"/>
      <c r="B90" s="126"/>
      <c r="C90" s="129"/>
      <c r="D90" s="34" t="s">
        <v>54</v>
      </c>
      <c r="E90" s="16">
        <f>SUM(E87,E88,E89)</f>
        <v>825.78</v>
      </c>
      <c r="F90" s="16"/>
      <c r="G90" s="16"/>
      <c r="H90" s="44">
        <f>SUM(H87:H89)</f>
        <v>3938.9700000000003</v>
      </c>
      <c r="I90" s="44">
        <f>SUM(I87:I89)</f>
        <v>12386.7</v>
      </c>
      <c r="J90" s="16">
        <f t="shared" ref="J90:S90" si="75">SUM(J87,J88,J89)</f>
        <v>3938.9705999999996</v>
      </c>
      <c r="K90" s="16">
        <f t="shared" si="75"/>
        <v>12386.7</v>
      </c>
      <c r="L90" s="16">
        <f t="shared" si="75"/>
        <v>16325.670599999999</v>
      </c>
      <c r="M90" s="16">
        <f t="shared" si="75"/>
        <v>5.99999999622014E-4</v>
      </c>
      <c r="N90" s="16">
        <f t="shared" si="75"/>
        <v>4.5474735088646412E-13</v>
      </c>
      <c r="O90" s="16">
        <f t="shared" si="75"/>
        <v>0</v>
      </c>
      <c r="P90" s="16">
        <f t="shared" si="75"/>
        <v>0</v>
      </c>
      <c r="Q90" s="16">
        <f t="shared" si="75"/>
        <v>0</v>
      </c>
      <c r="R90" s="16">
        <f t="shared" si="75"/>
        <v>0</v>
      </c>
      <c r="S90" s="16">
        <f t="shared" si="75"/>
        <v>0</v>
      </c>
      <c r="T90" s="17"/>
    </row>
    <row r="91" spans="1:20" ht="12.75" customHeight="1" x14ac:dyDescent="0.2">
      <c r="A91" s="111"/>
      <c r="B91" s="126"/>
      <c r="C91" s="129"/>
      <c r="D91" s="5" t="s">
        <v>17</v>
      </c>
      <c r="E91" s="30">
        <v>277.94</v>
      </c>
      <c r="F91" s="26">
        <v>4.7699999999999996</v>
      </c>
      <c r="G91" s="26">
        <v>15</v>
      </c>
      <c r="H91" s="3">
        <v>1325.77</v>
      </c>
      <c r="I91" s="3">
        <v>4169.1000000000004</v>
      </c>
      <c r="J91" s="2">
        <f>(E91*F91)</f>
        <v>1325.7737999999999</v>
      </c>
      <c r="K91" s="2">
        <f>(E91*G91)</f>
        <v>4169.1000000000004</v>
      </c>
      <c r="L91" s="20">
        <f>SUM(J91,K91)</f>
        <v>5494.8738000000003</v>
      </c>
      <c r="M91" s="1">
        <f>SUM(J91-H91)</f>
        <v>3.7999999999556167E-3</v>
      </c>
      <c r="N91" s="1">
        <f>SUM(K91-I91)</f>
        <v>0</v>
      </c>
      <c r="O91" s="2"/>
      <c r="P91" s="2"/>
      <c r="Q91" s="1"/>
      <c r="R91" s="1"/>
      <c r="S91" s="1"/>
      <c r="T91" s="19"/>
    </row>
    <row r="92" spans="1:20" ht="12.75" customHeight="1" x14ac:dyDescent="0.2">
      <c r="A92" s="111"/>
      <c r="B92" s="126"/>
      <c r="C92" s="129"/>
      <c r="D92" s="5" t="s">
        <v>18</v>
      </c>
      <c r="E92" s="30">
        <v>309.22000000000003</v>
      </c>
      <c r="F92" s="26">
        <v>4.7699999999999996</v>
      </c>
      <c r="G92" s="26">
        <v>15</v>
      </c>
      <c r="H92" s="3">
        <v>1474.98</v>
      </c>
      <c r="I92" s="3">
        <v>4638.3</v>
      </c>
      <c r="J92" s="2">
        <f>(E92*F92)</f>
        <v>1474.9793999999999</v>
      </c>
      <c r="K92" s="2">
        <f t="shared" ref="K92:K93" si="76">(E92*G92)</f>
        <v>4638.3</v>
      </c>
      <c r="L92" s="20">
        <f>SUM(J92,K92)</f>
        <v>6113.2794000000004</v>
      </c>
      <c r="M92" s="1">
        <f t="shared" ref="M92:M93" si="77">SUM(J92-H92)</f>
        <v>-6.0000000007676135E-4</v>
      </c>
      <c r="N92" s="1">
        <f t="shared" ref="N92:N93" si="78">SUM(K92-I92)</f>
        <v>0</v>
      </c>
      <c r="O92" s="2"/>
      <c r="P92" s="2"/>
      <c r="Q92" s="1"/>
      <c r="R92" s="1"/>
      <c r="S92" s="1"/>
      <c r="T92" s="19"/>
    </row>
    <row r="93" spans="1:20" ht="13.5" customHeight="1" x14ac:dyDescent="0.2">
      <c r="A93" s="112"/>
      <c r="B93" s="127"/>
      <c r="C93" s="130"/>
      <c r="D93" s="5" t="s">
        <v>19</v>
      </c>
      <c r="E93" s="31">
        <v>305.12</v>
      </c>
      <c r="F93" s="26">
        <v>4.7699999999999996</v>
      </c>
      <c r="G93" s="26">
        <v>15</v>
      </c>
      <c r="H93" s="3">
        <v>1455.42</v>
      </c>
      <c r="I93" s="3">
        <v>4576.8</v>
      </c>
      <c r="J93" s="2">
        <f>(E93*F93)</f>
        <v>1455.4223999999999</v>
      </c>
      <c r="K93" s="2">
        <f t="shared" si="76"/>
        <v>4576.8</v>
      </c>
      <c r="L93" s="20">
        <f>SUM(J93,K93)</f>
        <v>6032.2224000000006</v>
      </c>
      <c r="M93" s="1">
        <f t="shared" si="77"/>
        <v>2.3999999998522981E-3</v>
      </c>
      <c r="N93" s="1">
        <f t="shared" si="78"/>
        <v>0</v>
      </c>
      <c r="O93" s="2"/>
      <c r="P93" s="2"/>
      <c r="Q93" s="1"/>
      <c r="R93" s="1"/>
      <c r="S93" s="1"/>
      <c r="T93" s="19"/>
    </row>
    <row r="94" spans="1:20" ht="24.75" x14ac:dyDescent="0.25">
      <c r="A94" s="8"/>
      <c r="B94" s="8"/>
      <c r="C94" s="8"/>
      <c r="D94" s="34" t="s">
        <v>55</v>
      </c>
      <c r="E94" s="16">
        <f>SUM(E91,E92,E93)</f>
        <v>892.28000000000009</v>
      </c>
      <c r="F94" s="16"/>
      <c r="G94" s="16"/>
      <c r="H94" s="44">
        <f>SUM(H91:H93)</f>
        <v>4256.17</v>
      </c>
      <c r="I94" s="44">
        <f>SUM(I91:I93)</f>
        <v>13384.2</v>
      </c>
      <c r="J94" s="16">
        <f t="shared" ref="J94:S94" si="79">SUM(J91,J92,J93)</f>
        <v>4256.1756000000005</v>
      </c>
      <c r="K94" s="16">
        <f t="shared" si="79"/>
        <v>13384.2</v>
      </c>
      <c r="L94" s="16">
        <f t="shared" si="79"/>
        <v>17640.375599999999</v>
      </c>
      <c r="M94" s="16">
        <f t="shared" si="79"/>
        <v>5.5999999997311534E-3</v>
      </c>
      <c r="N94" s="16">
        <f t="shared" si="79"/>
        <v>0</v>
      </c>
      <c r="O94" s="16">
        <f t="shared" si="79"/>
        <v>0</v>
      </c>
      <c r="P94" s="16">
        <f t="shared" si="79"/>
        <v>0</v>
      </c>
      <c r="Q94" s="16">
        <f t="shared" si="79"/>
        <v>0</v>
      </c>
      <c r="R94" s="16">
        <f t="shared" si="79"/>
        <v>0</v>
      </c>
      <c r="S94" s="16">
        <f t="shared" si="79"/>
        <v>0</v>
      </c>
      <c r="T94" s="17"/>
    </row>
    <row r="95" spans="1:20" s="43" customFormat="1" ht="24" x14ac:dyDescent="0.2">
      <c r="A95" s="73"/>
      <c r="B95" s="73"/>
      <c r="C95" s="74"/>
      <c r="D95" s="72" t="s">
        <v>58</v>
      </c>
      <c r="E95" s="75">
        <f>SUM(E82+E86+E90+E94)</f>
        <v>3355.9600000000005</v>
      </c>
      <c r="F95" s="75"/>
      <c r="G95" s="75"/>
      <c r="H95" s="76">
        <f>SUM(H94,H90,H86,H82)</f>
        <v>16007.920000000002</v>
      </c>
      <c r="I95" s="76">
        <f>SUM(I94,I90,I86,I82)</f>
        <v>50339.4</v>
      </c>
      <c r="J95" s="75">
        <f t="shared" ref="J95:S95" si="80">SUM(J82+J86+J90+J94)</f>
        <v>16007.9292</v>
      </c>
      <c r="K95" s="75">
        <f t="shared" si="80"/>
        <v>50339.399999999994</v>
      </c>
      <c r="L95" s="75">
        <f t="shared" si="80"/>
        <v>66347.329200000007</v>
      </c>
      <c r="M95" s="75">
        <f t="shared" si="80"/>
        <v>9.1999999983727321E-3</v>
      </c>
      <c r="N95" s="75">
        <f t="shared" si="80"/>
        <v>4.5474735088646412E-13</v>
      </c>
      <c r="O95" s="75">
        <f t="shared" si="80"/>
        <v>0</v>
      </c>
      <c r="P95" s="75">
        <f t="shared" si="80"/>
        <v>0</v>
      </c>
      <c r="Q95" s="75">
        <f t="shared" si="80"/>
        <v>0</v>
      </c>
      <c r="R95" s="75">
        <f t="shared" si="80"/>
        <v>0</v>
      </c>
      <c r="S95" s="75">
        <f t="shared" si="80"/>
        <v>0</v>
      </c>
      <c r="T95" s="77"/>
    </row>
    <row r="96" spans="1:20" s="43" customFormat="1" ht="36" x14ac:dyDescent="0.2">
      <c r="A96" s="38"/>
      <c r="B96" s="38"/>
      <c r="C96" s="39"/>
      <c r="D96" s="40" t="s">
        <v>59</v>
      </c>
      <c r="E96" s="41">
        <f>E95+'2012'!E96</f>
        <v>8919.3000000000011</v>
      </c>
      <c r="F96" s="41"/>
      <c r="G96" s="41"/>
      <c r="H96" s="41">
        <f>H95+'2012'!H96</f>
        <v>42545.06</v>
      </c>
      <c r="I96" s="41">
        <f>I95+'2012'!I96</f>
        <v>83482.62</v>
      </c>
      <c r="J96" s="41">
        <f>J95+'2012'!J96</f>
        <v>42545.060999999994</v>
      </c>
      <c r="K96" s="41">
        <f>K95+'2012'!K96</f>
        <v>83482.62</v>
      </c>
      <c r="L96" s="41">
        <f>L95+'2012'!L96</f>
        <v>126027.68100000001</v>
      </c>
      <c r="M96" s="41">
        <f>M95+'2012'!M96</f>
        <v>9.9999999679312168E-4</v>
      </c>
      <c r="N96" s="41">
        <f>N95+'2012'!N96</f>
        <v>1.0231815394945443E-12</v>
      </c>
      <c r="O96" s="41">
        <f>O95+'2012'!O96</f>
        <v>0</v>
      </c>
      <c r="P96" s="41">
        <f>P95+'2012'!P96</f>
        <v>0</v>
      </c>
      <c r="Q96" s="41">
        <f>Q95+'2012'!Q96</f>
        <v>0</v>
      </c>
      <c r="R96" s="41">
        <f>R95+'2012'!R96</f>
        <v>0</v>
      </c>
      <c r="S96" s="41">
        <f>S95+'2012'!S96</f>
        <v>0</v>
      </c>
      <c r="T96" s="42"/>
    </row>
    <row r="97" spans="1:20" ht="12.75" customHeight="1" x14ac:dyDescent="0.2">
      <c r="A97" s="110">
        <v>6</v>
      </c>
      <c r="B97" s="125" t="s">
        <v>32</v>
      </c>
      <c r="C97" s="128" t="s">
        <v>26</v>
      </c>
      <c r="D97" s="5" t="s">
        <v>8</v>
      </c>
      <c r="E97" s="30">
        <v>247.28</v>
      </c>
      <c r="F97" s="26">
        <v>4.7699999999999996</v>
      </c>
      <c r="G97" s="26">
        <v>15</v>
      </c>
      <c r="H97" s="3">
        <v>1179.53</v>
      </c>
      <c r="I97" s="3">
        <v>3709.2</v>
      </c>
      <c r="J97" s="2">
        <f>(E97*F97)</f>
        <v>1179.5255999999999</v>
      </c>
      <c r="K97" s="2">
        <f>(E97*G97)</f>
        <v>3709.2</v>
      </c>
      <c r="L97" s="20">
        <f>SUM(J97,K97)</f>
        <v>4888.7255999999998</v>
      </c>
      <c r="M97" s="1">
        <f>SUM(J97-H97)</f>
        <v>-4.400000000032378E-3</v>
      </c>
      <c r="N97" s="1">
        <f>SUM(K97-I97)</f>
        <v>0</v>
      </c>
      <c r="O97" s="2"/>
      <c r="P97" s="2"/>
      <c r="Q97" s="1"/>
      <c r="R97" s="1"/>
      <c r="S97" s="1"/>
      <c r="T97" s="19"/>
    </row>
    <row r="98" spans="1:20" ht="12.75" customHeight="1" x14ac:dyDescent="0.2">
      <c r="A98" s="111"/>
      <c r="B98" s="126"/>
      <c r="C98" s="129"/>
      <c r="D98" s="5" t="s">
        <v>9</v>
      </c>
      <c r="E98" s="31">
        <v>223.6</v>
      </c>
      <c r="F98" s="26">
        <v>4.7699999999999996</v>
      </c>
      <c r="G98" s="26">
        <v>15</v>
      </c>
      <c r="H98" s="3">
        <v>1066.57</v>
      </c>
      <c r="I98" s="3">
        <v>3354</v>
      </c>
      <c r="J98" s="2">
        <f>(E98*F98)</f>
        <v>1066.5719999999999</v>
      </c>
      <c r="K98" s="2">
        <f t="shared" ref="K98:K99" si="81">(E98*G98)</f>
        <v>3354</v>
      </c>
      <c r="L98" s="20">
        <f>SUM(J98,K98)</f>
        <v>4420.5720000000001</v>
      </c>
      <c r="M98" s="1">
        <f t="shared" ref="M98:M99" si="82">SUM(J98-H98)</f>
        <v>1.9999999999527063E-3</v>
      </c>
      <c r="N98" s="1">
        <f t="shared" ref="N98:N99" si="83">SUM(K98-I98)</f>
        <v>0</v>
      </c>
      <c r="O98" s="2"/>
      <c r="P98" s="2"/>
      <c r="Q98" s="1"/>
      <c r="R98" s="1"/>
      <c r="S98" s="1"/>
      <c r="T98" s="19"/>
    </row>
    <row r="99" spans="1:20" ht="12.75" customHeight="1" x14ac:dyDescent="0.2">
      <c r="A99" s="111"/>
      <c r="B99" s="126"/>
      <c r="C99" s="129"/>
      <c r="D99" s="5" t="s">
        <v>10</v>
      </c>
      <c r="E99" s="31">
        <v>252.3</v>
      </c>
      <c r="F99" s="26">
        <v>4.7699999999999996</v>
      </c>
      <c r="G99" s="26">
        <v>15</v>
      </c>
      <c r="H99" s="3">
        <v>1203.47</v>
      </c>
      <c r="I99" s="3">
        <v>3784.5</v>
      </c>
      <c r="J99" s="2">
        <f>(E99*F99)</f>
        <v>1203.471</v>
      </c>
      <c r="K99" s="2">
        <f t="shared" si="81"/>
        <v>3784.5</v>
      </c>
      <c r="L99" s="20">
        <f>SUM(J99,K99)</f>
        <v>4987.9709999999995</v>
      </c>
      <c r="M99" s="1">
        <f t="shared" si="82"/>
        <v>9.9999999997635314E-4</v>
      </c>
      <c r="N99" s="1">
        <f t="shared" si="83"/>
        <v>0</v>
      </c>
      <c r="O99" s="2"/>
      <c r="P99" s="2"/>
      <c r="Q99" s="1"/>
      <c r="R99" s="1"/>
      <c r="S99" s="1"/>
      <c r="T99" s="19"/>
    </row>
    <row r="100" spans="1:20" ht="12.75" customHeight="1" x14ac:dyDescent="0.2">
      <c r="A100" s="111"/>
      <c r="B100" s="126"/>
      <c r="C100" s="129"/>
      <c r="D100" s="34" t="s">
        <v>52</v>
      </c>
      <c r="E100" s="16">
        <f>SUM(E97,E98,E99)</f>
        <v>723.18000000000006</v>
      </c>
      <c r="F100" s="16"/>
      <c r="G100" s="16"/>
      <c r="H100" s="44">
        <f>SUM(H97:H99)</f>
        <v>3449.5699999999997</v>
      </c>
      <c r="I100" s="44">
        <f>SUM(I97:I99)</f>
        <v>10847.7</v>
      </c>
      <c r="J100" s="16">
        <f t="shared" ref="J100:S100" si="84">SUM(J97,J98,J99)</f>
        <v>3449.5686000000001</v>
      </c>
      <c r="K100" s="16">
        <f t="shared" si="84"/>
        <v>10847.7</v>
      </c>
      <c r="L100" s="16">
        <f t="shared" si="84"/>
        <v>14297.268599999999</v>
      </c>
      <c r="M100" s="16">
        <f t="shared" si="84"/>
        <v>-1.4000000001033186E-3</v>
      </c>
      <c r="N100" s="16">
        <f t="shared" si="84"/>
        <v>0</v>
      </c>
      <c r="O100" s="16">
        <f t="shared" si="84"/>
        <v>0</v>
      </c>
      <c r="P100" s="16">
        <f t="shared" si="84"/>
        <v>0</v>
      </c>
      <c r="Q100" s="16">
        <f t="shared" si="84"/>
        <v>0</v>
      </c>
      <c r="R100" s="16">
        <f t="shared" si="84"/>
        <v>0</v>
      </c>
      <c r="S100" s="16">
        <f t="shared" si="84"/>
        <v>0</v>
      </c>
      <c r="T100" s="17"/>
    </row>
    <row r="101" spans="1:20" ht="12.75" customHeight="1" x14ac:dyDescent="0.2">
      <c r="A101" s="111"/>
      <c r="B101" s="126"/>
      <c r="C101" s="129"/>
      <c r="D101" s="5" t="s">
        <v>11</v>
      </c>
      <c r="E101" s="30">
        <v>275.48</v>
      </c>
      <c r="F101" s="26">
        <v>4.7699999999999996</v>
      </c>
      <c r="G101" s="26">
        <v>15</v>
      </c>
      <c r="H101" s="3">
        <v>1314.04</v>
      </c>
      <c r="I101" s="3">
        <v>4132.2</v>
      </c>
      <c r="J101" s="2">
        <f>(E101*F101)</f>
        <v>1314.0396000000001</v>
      </c>
      <c r="K101" s="2">
        <f>(E101*G101)</f>
        <v>4132.2000000000007</v>
      </c>
      <c r="L101" s="20">
        <f>SUM(J101,K101)</f>
        <v>5446.2396000000008</v>
      </c>
      <c r="M101" s="1">
        <f>SUM(J101-H101)</f>
        <v>-3.9999999989959178E-4</v>
      </c>
      <c r="N101" s="1">
        <f>SUM(K101-I101)</f>
        <v>9.0949470177292824E-13</v>
      </c>
      <c r="O101" s="2"/>
      <c r="P101" s="2"/>
      <c r="Q101" s="1"/>
      <c r="R101" s="1"/>
      <c r="S101" s="1"/>
      <c r="T101" s="19"/>
    </row>
    <row r="102" spans="1:20" ht="12.75" customHeight="1" x14ac:dyDescent="0.2">
      <c r="A102" s="111"/>
      <c r="B102" s="126"/>
      <c r="C102" s="129"/>
      <c r="D102" s="5" t="s">
        <v>12</v>
      </c>
      <c r="E102" s="30">
        <v>281.8</v>
      </c>
      <c r="F102" s="26">
        <v>4.7699999999999996</v>
      </c>
      <c r="G102" s="26">
        <v>15</v>
      </c>
      <c r="H102" s="3">
        <v>1344.19</v>
      </c>
      <c r="I102" s="3">
        <v>4227</v>
      </c>
      <c r="J102" s="2">
        <f>(E102*F102)</f>
        <v>1344.1859999999999</v>
      </c>
      <c r="K102" s="2">
        <f t="shared" ref="K102:K103" si="85">(E102*G102)</f>
        <v>4227</v>
      </c>
      <c r="L102" s="20">
        <f>SUM(J102,K102)</f>
        <v>5571.1859999999997</v>
      </c>
      <c r="M102" s="1">
        <f t="shared" ref="M102:M103" si="86">SUM(J102-H102)</f>
        <v>-4.0000000001327862E-3</v>
      </c>
      <c r="N102" s="1">
        <f t="shared" ref="N102:N103" si="87">SUM(K102-I102)</f>
        <v>0</v>
      </c>
      <c r="O102" s="2"/>
      <c r="P102" s="2"/>
      <c r="Q102" s="1"/>
      <c r="R102" s="1"/>
      <c r="S102" s="1"/>
      <c r="T102" s="19"/>
    </row>
    <row r="103" spans="1:20" ht="12.75" customHeight="1" x14ac:dyDescent="0.2">
      <c r="A103" s="111"/>
      <c r="B103" s="126"/>
      <c r="C103" s="129"/>
      <c r="D103" s="5" t="s">
        <v>13</v>
      </c>
      <c r="E103" s="30">
        <v>284.39999999999998</v>
      </c>
      <c r="F103" s="26">
        <v>4.7699999999999996</v>
      </c>
      <c r="G103" s="26">
        <v>15</v>
      </c>
      <c r="H103" s="3">
        <v>1356.59</v>
      </c>
      <c r="I103" s="3">
        <v>4266</v>
      </c>
      <c r="J103" s="2">
        <f>(E103*F103)</f>
        <v>1356.5879999999997</v>
      </c>
      <c r="K103" s="2">
        <f t="shared" si="85"/>
        <v>4266</v>
      </c>
      <c r="L103" s="20">
        <f>SUM(J103,K103)</f>
        <v>5622.5879999999997</v>
      </c>
      <c r="M103" s="1">
        <f t="shared" si="86"/>
        <v>-2.00000000018008E-3</v>
      </c>
      <c r="N103" s="1">
        <f t="shared" si="87"/>
        <v>0</v>
      </c>
      <c r="O103" s="2"/>
      <c r="P103" s="2"/>
      <c r="Q103" s="1"/>
      <c r="R103" s="1"/>
      <c r="S103" s="1"/>
      <c r="T103" s="19"/>
    </row>
    <row r="104" spans="1:20" ht="12.75" customHeight="1" x14ac:dyDescent="0.2">
      <c r="A104" s="111"/>
      <c r="B104" s="126"/>
      <c r="C104" s="129"/>
      <c r="D104" s="34" t="s">
        <v>53</v>
      </c>
      <c r="E104" s="16">
        <f>SUM(E101,E102,E103)</f>
        <v>841.68</v>
      </c>
      <c r="F104" s="16"/>
      <c r="G104" s="16"/>
      <c r="H104" s="44">
        <f>SUM(H101:H103)</f>
        <v>4014.8199999999997</v>
      </c>
      <c r="I104" s="44">
        <f>SUM(I101:I103)</f>
        <v>12625.2</v>
      </c>
      <c r="J104" s="16">
        <f t="shared" ref="J104:S104" si="88">SUM(J101,J102,J103)</f>
        <v>4014.8135999999995</v>
      </c>
      <c r="K104" s="16">
        <f t="shared" si="88"/>
        <v>12625.2</v>
      </c>
      <c r="L104" s="16">
        <f t="shared" si="88"/>
        <v>16640.013599999998</v>
      </c>
      <c r="M104" s="16">
        <f t="shared" si="88"/>
        <v>-6.400000000212458E-3</v>
      </c>
      <c r="N104" s="16">
        <f t="shared" si="88"/>
        <v>9.0949470177292824E-13</v>
      </c>
      <c r="O104" s="16">
        <f t="shared" si="88"/>
        <v>0</v>
      </c>
      <c r="P104" s="16">
        <f t="shared" si="88"/>
        <v>0</v>
      </c>
      <c r="Q104" s="16">
        <f t="shared" si="88"/>
        <v>0</v>
      </c>
      <c r="R104" s="16">
        <f t="shared" si="88"/>
        <v>0</v>
      </c>
      <c r="S104" s="16">
        <f t="shared" si="88"/>
        <v>0</v>
      </c>
      <c r="T104" s="17"/>
    </row>
    <row r="105" spans="1:20" ht="12.75" customHeight="1" x14ac:dyDescent="0.2">
      <c r="A105" s="111"/>
      <c r="B105" s="126"/>
      <c r="C105" s="129"/>
      <c r="D105" s="5" t="s">
        <v>14</v>
      </c>
      <c r="E105" s="30">
        <v>328.58</v>
      </c>
      <c r="F105" s="26">
        <v>4.7699999999999996</v>
      </c>
      <c r="G105" s="26">
        <v>15</v>
      </c>
      <c r="H105" s="3">
        <v>1567.33</v>
      </c>
      <c r="I105" s="3">
        <v>4928.7</v>
      </c>
      <c r="J105" s="2">
        <f>(E105*F105)</f>
        <v>1567.3265999999999</v>
      </c>
      <c r="K105" s="2">
        <f>(E105*G105)</f>
        <v>4928.7</v>
      </c>
      <c r="L105" s="20">
        <f>SUM(J105,K105)</f>
        <v>6496.0265999999992</v>
      </c>
      <c r="M105" s="1">
        <f>SUM(J105-H105)</f>
        <v>-3.4000000000560249E-3</v>
      </c>
      <c r="N105" s="1">
        <f>SUM(K105-I105)</f>
        <v>0</v>
      </c>
      <c r="O105" s="2"/>
      <c r="P105" s="2"/>
      <c r="Q105" s="1"/>
      <c r="R105" s="1"/>
      <c r="S105" s="1"/>
      <c r="T105" s="19"/>
    </row>
    <row r="106" spans="1:20" ht="12.75" customHeight="1" x14ac:dyDescent="0.2">
      <c r="A106" s="111"/>
      <c r="B106" s="126"/>
      <c r="C106" s="129"/>
      <c r="D106" s="5" t="s">
        <v>15</v>
      </c>
      <c r="E106" s="30">
        <v>315.60000000000002</v>
      </c>
      <c r="F106" s="26">
        <v>4.7699999999999996</v>
      </c>
      <c r="G106" s="26">
        <v>15</v>
      </c>
      <c r="H106" s="3">
        <v>1505.41</v>
      </c>
      <c r="I106" s="3">
        <v>4734</v>
      </c>
      <c r="J106" s="2">
        <f>(E106*F106)</f>
        <v>1505.412</v>
      </c>
      <c r="K106" s="2">
        <f t="shared" ref="K106:K107" si="89">(E106*G106)</f>
        <v>4734</v>
      </c>
      <c r="L106" s="20">
        <f>SUM(J106,K106)</f>
        <v>6239.4120000000003</v>
      </c>
      <c r="M106" s="1">
        <f t="shared" ref="M106:M107" si="90">SUM(J106-H106)</f>
        <v>1.9999999999527063E-3</v>
      </c>
      <c r="N106" s="1">
        <f t="shared" ref="N106:N107" si="91">SUM(K106-I106)</f>
        <v>0</v>
      </c>
      <c r="O106" s="2"/>
      <c r="P106" s="2"/>
      <c r="Q106" s="1"/>
      <c r="R106" s="1"/>
      <c r="S106" s="1"/>
      <c r="T106" s="19"/>
    </row>
    <row r="107" spans="1:20" ht="12.75" customHeight="1" x14ac:dyDescent="0.2">
      <c r="A107" s="111"/>
      <c r="B107" s="126"/>
      <c r="C107" s="129"/>
      <c r="D107" s="5" t="s">
        <v>16</v>
      </c>
      <c r="E107" s="31">
        <v>316.7</v>
      </c>
      <c r="F107" s="26">
        <v>4.7699999999999996</v>
      </c>
      <c r="G107" s="26">
        <v>15</v>
      </c>
      <c r="H107" s="3">
        <v>1510.66</v>
      </c>
      <c r="I107" s="3">
        <v>4750.5</v>
      </c>
      <c r="J107" s="2">
        <f>(E107*F107)</f>
        <v>1510.6589999999999</v>
      </c>
      <c r="K107" s="2">
        <f t="shared" si="89"/>
        <v>4750.5</v>
      </c>
      <c r="L107" s="20">
        <f>SUM(J107,K107)</f>
        <v>6261.1589999999997</v>
      </c>
      <c r="M107" s="1">
        <f t="shared" si="90"/>
        <v>-1.0000000002037268E-3</v>
      </c>
      <c r="N107" s="1">
        <f t="shared" si="91"/>
        <v>0</v>
      </c>
      <c r="O107" s="2"/>
      <c r="P107" s="2"/>
      <c r="Q107" s="1"/>
      <c r="R107" s="1"/>
      <c r="S107" s="1"/>
      <c r="T107" s="19"/>
    </row>
    <row r="108" spans="1:20" ht="12.75" customHeight="1" x14ac:dyDescent="0.2">
      <c r="A108" s="111"/>
      <c r="B108" s="126"/>
      <c r="C108" s="129"/>
      <c r="D108" s="34" t="s">
        <v>54</v>
      </c>
      <c r="E108" s="16">
        <f>SUM(E105,E106,E107)</f>
        <v>960.88000000000011</v>
      </c>
      <c r="F108" s="16"/>
      <c r="G108" s="16"/>
      <c r="H108" s="44">
        <f>SUM(H105:H107)</f>
        <v>4583.3999999999996</v>
      </c>
      <c r="I108" s="44">
        <f>SUM(I105:I107)</f>
        <v>14413.2</v>
      </c>
      <c r="J108" s="16">
        <f t="shared" ref="J108:S108" si="92">SUM(J105,J106,J107)</f>
        <v>4583.3975999999993</v>
      </c>
      <c r="K108" s="16">
        <f t="shared" si="92"/>
        <v>14413.2</v>
      </c>
      <c r="L108" s="16">
        <f t="shared" si="92"/>
        <v>18996.597600000001</v>
      </c>
      <c r="M108" s="16">
        <f t="shared" si="92"/>
        <v>-2.4000000003070454E-3</v>
      </c>
      <c r="N108" s="16">
        <f t="shared" si="92"/>
        <v>0</v>
      </c>
      <c r="O108" s="16">
        <f t="shared" si="92"/>
        <v>0</v>
      </c>
      <c r="P108" s="16">
        <f t="shared" si="92"/>
        <v>0</v>
      </c>
      <c r="Q108" s="16">
        <f t="shared" si="92"/>
        <v>0</v>
      </c>
      <c r="R108" s="16">
        <f t="shared" si="92"/>
        <v>0</v>
      </c>
      <c r="S108" s="16">
        <f t="shared" si="92"/>
        <v>0</v>
      </c>
      <c r="T108" s="17"/>
    </row>
    <row r="109" spans="1:20" ht="12.75" customHeight="1" x14ac:dyDescent="0.2">
      <c r="A109" s="111"/>
      <c r="B109" s="126"/>
      <c r="C109" s="129"/>
      <c r="D109" s="5" t="s">
        <v>17</v>
      </c>
      <c r="E109" s="30">
        <v>310.22000000000003</v>
      </c>
      <c r="F109" s="26">
        <v>4.7699999999999996</v>
      </c>
      <c r="G109" s="26">
        <v>15</v>
      </c>
      <c r="H109" s="3">
        <v>1479.75</v>
      </c>
      <c r="I109" s="3">
        <v>4653.3</v>
      </c>
      <c r="J109" s="2">
        <f>(E109*F109)</f>
        <v>1479.7493999999999</v>
      </c>
      <c r="K109" s="2">
        <f>(E109*G109)</f>
        <v>4653.3</v>
      </c>
      <c r="L109" s="20">
        <f>SUM(J109,K109)</f>
        <v>6133.0493999999999</v>
      </c>
      <c r="M109" s="1">
        <f>SUM(J109-H109)</f>
        <v>-6.0000000007676135E-4</v>
      </c>
      <c r="N109" s="1">
        <f>SUM(K109-I109)</f>
        <v>0</v>
      </c>
      <c r="O109" s="2"/>
      <c r="P109" s="2"/>
      <c r="Q109" s="1"/>
      <c r="R109" s="1"/>
      <c r="S109" s="1"/>
      <c r="T109" s="19"/>
    </row>
    <row r="110" spans="1:20" ht="12.75" customHeight="1" x14ac:dyDescent="0.2">
      <c r="A110" s="111"/>
      <c r="B110" s="126"/>
      <c r="C110" s="129"/>
      <c r="D110" s="5" t="s">
        <v>18</v>
      </c>
      <c r="E110" s="30">
        <v>286.44</v>
      </c>
      <c r="F110" s="26">
        <v>4.7699999999999996</v>
      </c>
      <c r="G110" s="26">
        <v>15</v>
      </c>
      <c r="H110" s="3">
        <v>1366.32</v>
      </c>
      <c r="I110" s="3">
        <v>4296.6000000000004</v>
      </c>
      <c r="J110" s="2">
        <f>(E110*F110)</f>
        <v>1366.3187999999998</v>
      </c>
      <c r="K110" s="2">
        <f t="shared" ref="K110:K111" si="93">(E110*G110)</f>
        <v>4296.6000000000004</v>
      </c>
      <c r="L110" s="20">
        <f>SUM(J110,K110)</f>
        <v>5662.9188000000004</v>
      </c>
      <c r="M110" s="1">
        <f t="shared" ref="M110:M111" si="94">SUM(J110-H110)</f>
        <v>-1.2000000001535227E-3</v>
      </c>
      <c r="N110" s="1">
        <f t="shared" ref="N110:N111" si="95">SUM(K110-I110)</f>
        <v>0</v>
      </c>
      <c r="O110" s="2"/>
      <c r="P110" s="2"/>
      <c r="Q110" s="1"/>
      <c r="R110" s="1"/>
      <c r="S110" s="1"/>
      <c r="T110" s="19"/>
    </row>
    <row r="111" spans="1:20" ht="13.5" customHeight="1" x14ac:dyDescent="0.2">
      <c r="A111" s="112"/>
      <c r="B111" s="127"/>
      <c r="C111" s="130"/>
      <c r="D111" s="5" t="s">
        <v>19</v>
      </c>
      <c r="E111" s="31">
        <v>254.94</v>
      </c>
      <c r="F111" s="26">
        <v>4.7699999999999996</v>
      </c>
      <c r="G111" s="26">
        <v>15</v>
      </c>
      <c r="H111" s="3">
        <v>1216.06</v>
      </c>
      <c r="I111" s="3">
        <v>3824.1</v>
      </c>
      <c r="J111" s="2">
        <f>(E111*F111)</f>
        <v>1216.0637999999999</v>
      </c>
      <c r="K111" s="2">
        <f t="shared" si="93"/>
        <v>3824.1</v>
      </c>
      <c r="L111" s="20">
        <f>SUM(J111,K111)</f>
        <v>5040.1638000000003</v>
      </c>
      <c r="M111" s="1">
        <f t="shared" si="94"/>
        <v>3.7999999999556167E-3</v>
      </c>
      <c r="N111" s="1">
        <f t="shared" si="95"/>
        <v>0</v>
      </c>
      <c r="O111" s="2"/>
      <c r="P111" s="2"/>
      <c r="Q111" s="1"/>
      <c r="R111" s="1"/>
      <c r="S111" s="1"/>
      <c r="T111" s="19"/>
    </row>
    <row r="112" spans="1:20" ht="24.75" x14ac:dyDescent="0.25">
      <c r="A112" s="8"/>
      <c r="B112" s="8"/>
      <c r="C112" s="8"/>
      <c r="D112" s="34" t="s">
        <v>55</v>
      </c>
      <c r="E112" s="16">
        <f>SUM(E109,E110,E111)</f>
        <v>851.60000000000014</v>
      </c>
      <c r="F112" s="16"/>
      <c r="G112" s="16"/>
      <c r="H112" s="44">
        <f>SUM(H109:H111)</f>
        <v>4062.1299999999997</v>
      </c>
      <c r="I112" s="44">
        <f>SUM(I109:I111)</f>
        <v>12774.000000000002</v>
      </c>
      <c r="J112" s="16">
        <f t="shared" ref="J112:S112" si="96">SUM(J109,J110,J111)</f>
        <v>4062.1319999999996</v>
      </c>
      <c r="K112" s="16">
        <f t="shared" si="96"/>
        <v>12774.000000000002</v>
      </c>
      <c r="L112" s="16">
        <f t="shared" si="96"/>
        <v>16836.131999999998</v>
      </c>
      <c r="M112" s="16">
        <f t="shared" si="96"/>
        <v>1.9999999997253326E-3</v>
      </c>
      <c r="N112" s="16">
        <f t="shared" si="96"/>
        <v>0</v>
      </c>
      <c r="O112" s="16">
        <f t="shared" si="96"/>
        <v>0</v>
      </c>
      <c r="P112" s="16">
        <f t="shared" si="96"/>
        <v>0</v>
      </c>
      <c r="Q112" s="16">
        <f t="shared" si="96"/>
        <v>0</v>
      </c>
      <c r="R112" s="16">
        <f t="shared" si="96"/>
        <v>0</v>
      </c>
      <c r="S112" s="16">
        <f t="shared" si="96"/>
        <v>0</v>
      </c>
      <c r="T112" s="17"/>
    </row>
    <row r="113" spans="1:20" s="43" customFormat="1" ht="24" x14ac:dyDescent="0.2">
      <c r="A113" s="73"/>
      <c r="B113" s="73"/>
      <c r="C113" s="74"/>
      <c r="D113" s="72" t="s">
        <v>58</v>
      </c>
      <c r="E113" s="76">
        <f>SUM(E112,E108,E104,E100)</f>
        <v>3377.34</v>
      </c>
      <c r="F113" s="75"/>
      <c r="G113" s="75"/>
      <c r="H113" s="76">
        <f>SUM(H112,H108,H104,H100)</f>
        <v>16109.919999999998</v>
      </c>
      <c r="I113" s="76">
        <f>SUM(I112,I108,I104,I100)</f>
        <v>50660.100000000006</v>
      </c>
      <c r="J113" s="75">
        <f t="shared" ref="J113:S113" si="97">SUM(J100+J104+J108+J112)</f>
        <v>16109.9118</v>
      </c>
      <c r="K113" s="75">
        <f t="shared" si="97"/>
        <v>50660.100000000006</v>
      </c>
      <c r="L113" s="75">
        <f t="shared" si="97"/>
        <v>66770.011799999993</v>
      </c>
      <c r="M113" s="75">
        <f t="shared" si="97"/>
        <v>-8.2000000008974894E-3</v>
      </c>
      <c r="N113" s="75">
        <f t="shared" si="97"/>
        <v>9.0949470177292824E-13</v>
      </c>
      <c r="O113" s="75">
        <f t="shared" si="97"/>
        <v>0</v>
      </c>
      <c r="P113" s="75">
        <f t="shared" si="97"/>
        <v>0</v>
      </c>
      <c r="Q113" s="75">
        <f t="shared" si="97"/>
        <v>0</v>
      </c>
      <c r="R113" s="75">
        <f t="shared" si="97"/>
        <v>0</v>
      </c>
      <c r="S113" s="75">
        <f t="shared" si="97"/>
        <v>0</v>
      </c>
      <c r="T113" s="77"/>
    </row>
    <row r="114" spans="1:20" s="43" customFormat="1" ht="36" x14ac:dyDescent="0.2">
      <c r="A114" s="38"/>
      <c r="B114" s="38"/>
      <c r="C114" s="39"/>
      <c r="D114" s="40" t="s">
        <v>59</v>
      </c>
      <c r="E114" s="41">
        <f>E113+'2012'!E114</f>
        <v>9031.52</v>
      </c>
      <c r="F114" s="41"/>
      <c r="G114" s="41"/>
      <c r="H114" s="41">
        <f>H113+'2012'!H114</f>
        <v>43080.38</v>
      </c>
      <c r="I114" s="41">
        <f>I113+'2012'!I114</f>
        <v>86102.040000000008</v>
      </c>
      <c r="J114" s="41">
        <f>J113+'2012'!J114</f>
        <v>43080.350399999996</v>
      </c>
      <c r="K114" s="41">
        <f>K113+'2012'!K114</f>
        <v>86102.040000000008</v>
      </c>
      <c r="L114" s="41">
        <f>L113+'2012'!L114</f>
        <v>129182.39039999999</v>
      </c>
      <c r="M114" s="41">
        <f>M113+'2012'!M114</f>
        <v>-2.9600000002801607E-2</v>
      </c>
      <c r="N114" s="41">
        <f>N113+'2012'!N114</f>
        <v>1.2505552149377763E-12</v>
      </c>
      <c r="O114" s="41">
        <f>O113+'2012'!O114</f>
        <v>0</v>
      </c>
      <c r="P114" s="41">
        <f>P113+'2012'!P114</f>
        <v>0</v>
      </c>
      <c r="Q114" s="41">
        <f>Q113+'2012'!Q114</f>
        <v>0</v>
      </c>
      <c r="R114" s="41">
        <f>R113+'2012'!R114</f>
        <v>0</v>
      </c>
      <c r="S114" s="41">
        <f>S113+'2012'!S114</f>
        <v>0</v>
      </c>
      <c r="T114" s="42"/>
    </row>
    <row r="115" spans="1:20" ht="12.75" customHeight="1" x14ac:dyDescent="0.2">
      <c r="A115" s="110">
        <v>7</v>
      </c>
      <c r="B115" s="125" t="s">
        <v>32</v>
      </c>
      <c r="C115" s="128" t="s">
        <v>27</v>
      </c>
      <c r="D115" s="5" t="s">
        <v>8</v>
      </c>
      <c r="E115" s="30">
        <v>1022.02</v>
      </c>
      <c r="F115" s="26">
        <v>4.7699999999999996</v>
      </c>
      <c r="G115" s="26">
        <v>15</v>
      </c>
      <c r="H115" s="3"/>
      <c r="I115" s="3"/>
      <c r="J115" s="2">
        <f>(E115*F115)</f>
        <v>4875.0353999999998</v>
      </c>
      <c r="K115" s="2">
        <f>(E115*G115)</f>
        <v>15330.3</v>
      </c>
      <c r="L115" s="20">
        <f>SUM(J115,K115)</f>
        <v>20205.3354</v>
      </c>
      <c r="M115" s="1">
        <f>SUM(J115-H115)</f>
        <v>4875.0353999999998</v>
      </c>
      <c r="N115" s="1">
        <f>SUM(K115-I115)</f>
        <v>15330.3</v>
      </c>
      <c r="O115" s="2"/>
      <c r="P115" s="2"/>
      <c r="Q115" s="1"/>
      <c r="R115" s="1"/>
      <c r="S115" s="1"/>
      <c r="T115" s="19"/>
    </row>
    <row r="116" spans="1:20" ht="12.75" customHeight="1" x14ac:dyDescent="0.2">
      <c r="A116" s="111"/>
      <c r="B116" s="126"/>
      <c r="C116" s="129"/>
      <c r="D116" s="5" t="s">
        <v>9</v>
      </c>
      <c r="E116" s="31">
        <v>862.64</v>
      </c>
      <c r="F116" s="26">
        <v>4.7699999999999996</v>
      </c>
      <c r="G116" s="26">
        <v>15</v>
      </c>
      <c r="H116" s="3"/>
      <c r="I116" s="3"/>
      <c r="J116" s="2">
        <f>(E116*F116)</f>
        <v>4114.7927999999993</v>
      </c>
      <c r="K116" s="2">
        <f t="shared" ref="K116:K117" si="98">(E116*G116)</f>
        <v>12939.6</v>
      </c>
      <c r="L116" s="20">
        <f>SUM(J116,K116)</f>
        <v>17054.392800000001</v>
      </c>
      <c r="M116" s="1">
        <f t="shared" ref="M116:M117" si="99">SUM(J116-H116)</f>
        <v>4114.7927999999993</v>
      </c>
      <c r="N116" s="1">
        <f t="shared" ref="N116:N117" si="100">SUM(K116-I116)</f>
        <v>12939.6</v>
      </c>
      <c r="O116" s="2"/>
      <c r="P116" s="2"/>
      <c r="Q116" s="1"/>
      <c r="R116" s="1"/>
      <c r="S116" s="1"/>
      <c r="T116" s="19"/>
    </row>
    <row r="117" spans="1:20" ht="12.75" customHeight="1" x14ac:dyDescent="0.2">
      <c r="A117" s="111"/>
      <c r="B117" s="126"/>
      <c r="C117" s="129"/>
      <c r="D117" s="5" t="s">
        <v>10</v>
      </c>
      <c r="E117" s="31">
        <v>973.4</v>
      </c>
      <c r="F117" s="26">
        <v>4.7699999999999996</v>
      </c>
      <c r="G117" s="26">
        <v>15</v>
      </c>
      <c r="H117" s="3"/>
      <c r="I117" s="3"/>
      <c r="J117" s="2">
        <f>(E117*F117)</f>
        <v>4643.1179999999995</v>
      </c>
      <c r="K117" s="2">
        <f t="shared" si="98"/>
        <v>14601</v>
      </c>
      <c r="L117" s="20">
        <f>SUM(J117,K117)</f>
        <v>19244.117999999999</v>
      </c>
      <c r="M117" s="1">
        <f t="shared" si="99"/>
        <v>4643.1179999999995</v>
      </c>
      <c r="N117" s="1">
        <f t="shared" si="100"/>
        <v>14601</v>
      </c>
      <c r="O117" s="2"/>
      <c r="P117" s="2"/>
      <c r="Q117" s="1"/>
      <c r="R117" s="1"/>
      <c r="S117" s="1"/>
      <c r="T117" s="19"/>
    </row>
    <row r="118" spans="1:20" ht="12.75" customHeight="1" x14ac:dyDescent="0.2">
      <c r="A118" s="111"/>
      <c r="B118" s="126"/>
      <c r="C118" s="129"/>
      <c r="D118" s="34" t="s">
        <v>52</v>
      </c>
      <c r="E118" s="16">
        <f>SUM(E115,E116,E117)</f>
        <v>2858.06</v>
      </c>
      <c r="F118" s="16"/>
      <c r="G118" s="16"/>
      <c r="H118" s="14"/>
      <c r="I118" s="14"/>
      <c r="J118" s="16">
        <f t="shared" ref="J118:S118" si="101">SUM(J115,J116,J117)</f>
        <v>13632.946199999998</v>
      </c>
      <c r="K118" s="16">
        <f t="shared" si="101"/>
        <v>42870.9</v>
      </c>
      <c r="L118" s="16">
        <f t="shared" si="101"/>
        <v>56503.8462</v>
      </c>
      <c r="M118" s="16">
        <f t="shared" si="101"/>
        <v>13632.946199999998</v>
      </c>
      <c r="N118" s="16">
        <f t="shared" si="101"/>
        <v>42870.9</v>
      </c>
      <c r="O118" s="16">
        <f t="shared" si="101"/>
        <v>0</v>
      </c>
      <c r="P118" s="16">
        <f t="shared" si="101"/>
        <v>0</v>
      </c>
      <c r="Q118" s="16">
        <f t="shared" si="101"/>
        <v>0</v>
      </c>
      <c r="R118" s="16">
        <f t="shared" si="101"/>
        <v>0</v>
      </c>
      <c r="S118" s="16">
        <f t="shared" si="101"/>
        <v>0</v>
      </c>
      <c r="T118" s="17"/>
    </row>
    <row r="119" spans="1:20" ht="12.75" customHeight="1" x14ac:dyDescent="0.2">
      <c r="A119" s="111"/>
      <c r="B119" s="126"/>
      <c r="C119" s="129"/>
      <c r="D119" s="5" t="s">
        <v>11</v>
      </c>
      <c r="E119" s="30">
        <v>1121.26</v>
      </c>
      <c r="F119" s="26">
        <v>4.7699999999999996</v>
      </c>
      <c r="G119" s="26">
        <v>15</v>
      </c>
      <c r="H119" s="3"/>
      <c r="I119" s="3"/>
      <c r="J119" s="2">
        <f>(E119*F119)</f>
        <v>5348.4101999999993</v>
      </c>
      <c r="K119" s="2">
        <f>(E119*G119)</f>
        <v>16818.900000000001</v>
      </c>
      <c r="L119" s="20">
        <f>SUM(J119,K119)</f>
        <v>22167.3102</v>
      </c>
      <c r="M119" s="1">
        <f>SUM(J119-H119)</f>
        <v>5348.4101999999993</v>
      </c>
      <c r="N119" s="1">
        <f t="shared" ref="M119:N121" si="102">SUM(K119-P119)</f>
        <v>16818.900000000001</v>
      </c>
      <c r="O119" s="2"/>
      <c r="P119" s="2"/>
      <c r="Q119" s="1"/>
      <c r="R119" s="1"/>
      <c r="S119" s="1"/>
      <c r="T119" s="19"/>
    </row>
    <row r="120" spans="1:20" ht="12.75" customHeight="1" x14ac:dyDescent="0.2">
      <c r="A120" s="111"/>
      <c r="B120" s="126"/>
      <c r="C120" s="129"/>
      <c r="D120" s="5" t="s">
        <v>12</v>
      </c>
      <c r="E120" s="30">
        <v>1063.5</v>
      </c>
      <c r="F120" s="26">
        <v>4.7699999999999996</v>
      </c>
      <c r="G120" s="26">
        <v>15</v>
      </c>
      <c r="H120" s="3"/>
      <c r="I120" s="3"/>
      <c r="J120" s="2">
        <f>(E120*F120)</f>
        <v>5072.8949999999995</v>
      </c>
      <c r="K120" s="2">
        <f t="shared" ref="K120:K121" si="103">(E120*G120)</f>
        <v>15952.5</v>
      </c>
      <c r="L120" s="20">
        <f>SUM(J120,K120)</f>
        <v>21025.395</v>
      </c>
      <c r="M120" s="1">
        <f t="shared" si="102"/>
        <v>5072.8949999999995</v>
      </c>
      <c r="N120" s="1">
        <f t="shared" si="102"/>
        <v>15952.5</v>
      </c>
      <c r="O120" s="2"/>
      <c r="P120" s="2"/>
      <c r="Q120" s="1"/>
      <c r="R120" s="1"/>
      <c r="S120" s="1"/>
      <c r="T120" s="19"/>
    </row>
    <row r="121" spans="1:20" ht="12.75" customHeight="1" x14ac:dyDescent="0.2">
      <c r="A121" s="111"/>
      <c r="B121" s="126"/>
      <c r="C121" s="129"/>
      <c r="D121" s="5" t="s">
        <v>13</v>
      </c>
      <c r="E121" s="30">
        <v>931.02</v>
      </c>
      <c r="F121" s="26">
        <v>4.7699999999999996</v>
      </c>
      <c r="G121" s="26">
        <v>15</v>
      </c>
      <c r="H121" s="3"/>
      <c r="I121" s="3"/>
      <c r="J121" s="2">
        <f>(E121*F121)</f>
        <v>4440.9653999999991</v>
      </c>
      <c r="K121" s="2">
        <f t="shared" si="103"/>
        <v>13965.3</v>
      </c>
      <c r="L121" s="20">
        <f>SUM(J121,K121)</f>
        <v>18406.265399999997</v>
      </c>
      <c r="M121" s="1">
        <f t="shared" si="102"/>
        <v>4440.9653999999991</v>
      </c>
      <c r="N121" s="1">
        <f t="shared" si="102"/>
        <v>13965.3</v>
      </c>
      <c r="O121" s="2"/>
      <c r="P121" s="2"/>
      <c r="Q121" s="1"/>
      <c r="R121" s="1"/>
      <c r="S121" s="1"/>
      <c r="T121" s="19"/>
    </row>
    <row r="122" spans="1:20" ht="12.75" customHeight="1" x14ac:dyDescent="0.2">
      <c r="A122" s="111"/>
      <c r="B122" s="126"/>
      <c r="C122" s="129"/>
      <c r="D122" s="34" t="s">
        <v>53</v>
      </c>
      <c r="E122" s="16">
        <f>SUM(E119,E120,E121)</f>
        <v>3115.78</v>
      </c>
      <c r="F122" s="16"/>
      <c r="G122" s="16"/>
      <c r="H122" s="14"/>
      <c r="I122" s="14"/>
      <c r="J122" s="16">
        <f t="shared" ref="J122:S122" si="104">SUM(J119,J120,J121)</f>
        <v>14862.270599999998</v>
      </c>
      <c r="K122" s="16">
        <f t="shared" si="104"/>
        <v>46736.7</v>
      </c>
      <c r="L122" s="16">
        <f t="shared" si="104"/>
        <v>61598.970599999993</v>
      </c>
      <c r="M122" s="16">
        <f t="shared" si="104"/>
        <v>14862.270599999998</v>
      </c>
      <c r="N122" s="16">
        <f t="shared" si="104"/>
        <v>46736.7</v>
      </c>
      <c r="O122" s="16">
        <f t="shared" si="104"/>
        <v>0</v>
      </c>
      <c r="P122" s="16">
        <f t="shared" si="104"/>
        <v>0</v>
      </c>
      <c r="Q122" s="16">
        <f t="shared" si="104"/>
        <v>0</v>
      </c>
      <c r="R122" s="16">
        <f t="shared" si="104"/>
        <v>0</v>
      </c>
      <c r="S122" s="16">
        <f t="shared" si="104"/>
        <v>0</v>
      </c>
      <c r="T122" s="17"/>
    </row>
    <row r="123" spans="1:20" ht="12.75" customHeight="1" x14ac:dyDescent="0.2">
      <c r="A123" s="111"/>
      <c r="B123" s="126"/>
      <c r="C123" s="129"/>
      <c r="D123" s="5" t="s">
        <v>14</v>
      </c>
      <c r="E123" s="30">
        <v>1114.6199999999999</v>
      </c>
      <c r="F123" s="26">
        <v>4.7699999999999996</v>
      </c>
      <c r="G123" s="26">
        <v>15</v>
      </c>
      <c r="H123" s="3"/>
      <c r="I123" s="3"/>
      <c r="J123" s="2">
        <f>(E123*F123)</f>
        <v>5316.7373999999991</v>
      </c>
      <c r="K123" s="2">
        <f>(E123*G123)</f>
        <v>16719.3</v>
      </c>
      <c r="L123" s="20">
        <f>SUM(J123,K123)</f>
        <v>22036.037399999997</v>
      </c>
      <c r="M123" s="1">
        <f t="shared" ref="M123:N125" si="105">SUM(J123-O123)</f>
        <v>5316.7373999999991</v>
      </c>
      <c r="N123" s="1">
        <f t="shared" si="105"/>
        <v>16719.3</v>
      </c>
      <c r="O123" s="2"/>
      <c r="P123" s="2"/>
      <c r="Q123" s="1"/>
      <c r="R123" s="1"/>
      <c r="S123" s="1"/>
      <c r="T123" s="19"/>
    </row>
    <row r="124" spans="1:20" ht="12.75" customHeight="1" x14ac:dyDescent="0.2">
      <c r="A124" s="111"/>
      <c r="B124" s="126"/>
      <c r="C124" s="129"/>
      <c r="D124" s="5" t="s">
        <v>15</v>
      </c>
      <c r="E124" s="30">
        <v>1107.3399999999999</v>
      </c>
      <c r="F124" s="26">
        <v>4.7699999999999996</v>
      </c>
      <c r="G124" s="26">
        <v>15</v>
      </c>
      <c r="H124" s="3"/>
      <c r="I124" s="3"/>
      <c r="J124" s="2">
        <f>(E124*F124)</f>
        <v>5282.0117999999993</v>
      </c>
      <c r="K124" s="2">
        <f t="shared" ref="K124:K125" si="106">(E124*G124)</f>
        <v>16610.099999999999</v>
      </c>
      <c r="L124" s="20">
        <f>SUM(J124,K124)</f>
        <v>21892.111799999999</v>
      </c>
      <c r="M124" s="1">
        <f t="shared" si="105"/>
        <v>5282.0117999999993</v>
      </c>
      <c r="N124" s="1">
        <f t="shared" si="105"/>
        <v>16610.099999999999</v>
      </c>
      <c r="O124" s="2"/>
      <c r="P124" s="2"/>
      <c r="Q124" s="1"/>
      <c r="R124" s="1"/>
      <c r="S124" s="1"/>
      <c r="T124" s="19"/>
    </row>
    <row r="125" spans="1:20" ht="12.75" customHeight="1" x14ac:dyDescent="0.2">
      <c r="A125" s="111"/>
      <c r="B125" s="126"/>
      <c r="C125" s="129"/>
      <c r="D125" s="5" t="s">
        <v>16</v>
      </c>
      <c r="E125" s="31">
        <v>1003.42</v>
      </c>
      <c r="F125" s="26">
        <v>4.7699999999999996</v>
      </c>
      <c r="G125" s="26">
        <v>15</v>
      </c>
      <c r="H125" s="3"/>
      <c r="I125" s="3"/>
      <c r="J125" s="2">
        <f>(E125*F125)</f>
        <v>4786.3133999999991</v>
      </c>
      <c r="K125" s="2">
        <f t="shared" si="106"/>
        <v>15051.3</v>
      </c>
      <c r="L125" s="20">
        <f>SUM(J125,K125)</f>
        <v>19837.613399999998</v>
      </c>
      <c r="M125" s="1">
        <f t="shared" si="105"/>
        <v>4786.3133999999991</v>
      </c>
      <c r="N125" s="1">
        <f t="shared" si="105"/>
        <v>15051.3</v>
      </c>
      <c r="O125" s="2"/>
      <c r="P125" s="2"/>
      <c r="Q125" s="1"/>
      <c r="R125" s="1"/>
      <c r="S125" s="1"/>
      <c r="T125" s="19"/>
    </row>
    <row r="126" spans="1:20" ht="12.75" customHeight="1" x14ac:dyDescent="0.2">
      <c r="A126" s="111"/>
      <c r="B126" s="126"/>
      <c r="C126" s="129"/>
      <c r="D126" s="34" t="s">
        <v>54</v>
      </c>
      <c r="E126" s="16">
        <f>SUM(E123,E124,E125)</f>
        <v>3225.38</v>
      </c>
      <c r="F126" s="16"/>
      <c r="G126" s="16"/>
      <c r="H126" s="14"/>
      <c r="I126" s="14"/>
      <c r="J126" s="16">
        <f t="shared" ref="J126:S126" si="107">SUM(J123,J124,J125)</f>
        <v>15385.062599999997</v>
      </c>
      <c r="K126" s="16">
        <f t="shared" si="107"/>
        <v>48380.7</v>
      </c>
      <c r="L126" s="16">
        <f t="shared" si="107"/>
        <v>63765.762600000002</v>
      </c>
      <c r="M126" s="16">
        <f t="shared" si="107"/>
        <v>15385.062599999997</v>
      </c>
      <c r="N126" s="16">
        <f t="shared" si="107"/>
        <v>48380.7</v>
      </c>
      <c r="O126" s="16">
        <f t="shared" si="107"/>
        <v>0</v>
      </c>
      <c r="P126" s="16">
        <f t="shared" si="107"/>
        <v>0</v>
      </c>
      <c r="Q126" s="16">
        <f t="shared" si="107"/>
        <v>0</v>
      </c>
      <c r="R126" s="16">
        <f t="shared" si="107"/>
        <v>0</v>
      </c>
      <c r="S126" s="16">
        <f t="shared" si="107"/>
        <v>0</v>
      </c>
      <c r="T126" s="17"/>
    </row>
    <row r="127" spans="1:20" ht="12.75" customHeight="1" x14ac:dyDescent="0.2">
      <c r="A127" s="111"/>
      <c r="B127" s="126"/>
      <c r="C127" s="129"/>
      <c r="D127" s="5" t="s">
        <v>17</v>
      </c>
      <c r="E127" s="30">
        <v>1170.9000000000001</v>
      </c>
      <c r="F127" s="26">
        <v>4.7699999999999996</v>
      </c>
      <c r="G127" s="26">
        <v>15</v>
      </c>
      <c r="H127" s="3"/>
      <c r="I127" s="3"/>
      <c r="J127" s="2">
        <f>(E127*F127)</f>
        <v>5585.1930000000002</v>
      </c>
      <c r="K127" s="2">
        <f>(E127*G127)</f>
        <v>17563.5</v>
      </c>
      <c r="L127" s="20">
        <f>SUM(J127,K127)</f>
        <v>23148.692999999999</v>
      </c>
      <c r="M127" s="1">
        <f t="shared" ref="M127:N129" si="108">SUM(J127-O127)</f>
        <v>5585.1930000000002</v>
      </c>
      <c r="N127" s="1">
        <f t="shared" si="108"/>
        <v>17563.5</v>
      </c>
      <c r="O127" s="2"/>
      <c r="P127" s="2"/>
      <c r="Q127" s="1"/>
      <c r="R127" s="1"/>
      <c r="S127" s="1"/>
      <c r="T127" s="19"/>
    </row>
    <row r="128" spans="1:20" ht="12.75" customHeight="1" x14ac:dyDescent="0.2">
      <c r="A128" s="111"/>
      <c r="B128" s="126"/>
      <c r="C128" s="129"/>
      <c r="D128" s="5" t="s">
        <v>18</v>
      </c>
      <c r="E128" s="30">
        <v>1107.08</v>
      </c>
      <c r="F128" s="26">
        <v>4.7699999999999996</v>
      </c>
      <c r="G128" s="26">
        <v>15</v>
      </c>
      <c r="H128" s="3"/>
      <c r="I128" s="3"/>
      <c r="J128" s="2">
        <f>(E128*F128)</f>
        <v>5280.7715999999991</v>
      </c>
      <c r="K128" s="2">
        <f t="shared" ref="K128:K129" si="109">(E128*G128)</f>
        <v>16606.199999999997</v>
      </c>
      <c r="L128" s="20">
        <f>SUM(J128,K128)</f>
        <v>21886.971599999997</v>
      </c>
      <c r="M128" s="1">
        <f t="shared" si="108"/>
        <v>5280.7715999999991</v>
      </c>
      <c r="N128" s="1">
        <f t="shared" si="108"/>
        <v>16606.199999999997</v>
      </c>
      <c r="O128" s="2"/>
      <c r="P128" s="2"/>
      <c r="Q128" s="1"/>
      <c r="R128" s="1"/>
      <c r="S128" s="1"/>
      <c r="T128" s="19"/>
    </row>
    <row r="129" spans="1:20" ht="13.5" customHeight="1" x14ac:dyDescent="0.2">
      <c r="A129" s="112"/>
      <c r="B129" s="127"/>
      <c r="C129" s="130"/>
      <c r="D129" s="5" t="s">
        <v>19</v>
      </c>
      <c r="E129" s="31">
        <v>1044.5</v>
      </c>
      <c r="F129" s="26">
        <v>4.7699999999999996</v>
      </c>
      <c r="G129" s="26">
        <v>15</v>
      </c>
      <c r="H129" s="3"/>
      <c r="I129" s="3"/>
      <c r="J129" s="2">
        <f>(E129*F129)</f>
        <v>4982.2649999999994</v>
      </c>
      <c r="K129" s="2">
        <f t="shared" si="109"/>
        <v>15667.5</v>
      </c>
      <c r="L129" s="20">
        <f>SUM(J129,K129)</f>
        <v>20649.764999999999</v>
      </c>
      <c r="M129" s="1">
        <f t="shared" si="108"/>
        <v>4982.2649999999994</v>
      </c>
      <c r="N129" s="1">
        <f t="shared" si="108"/>
        <v>15667.5</v>
      </c>
      <c r="O129" s="2"/>
      <c r="P129" s="2"/>
      <c r="Q129" s="1"/>
      <c r="R129" s="1"/>
      <c r="S129" s="1"/>
      <c r="T129" s="19"/>
    </row>
    <row r="130" spans="1:20" ht="24.75" x14ac:dyDescent="0.25">
      <c r="A130" s="8"/>
      <c r="B130" s="8"/>
      <c r="C130" s="8"/>
      <c r="D130" s="34" t="s">
        <v>55</v>
      </c>
      <c r="E130" s="16">
        <f>SUM(E127,E128,E129)</f>
        <v>3322.48</v>
      </c>
      <c r="F130" s="16"/>
      <c r="G130" s="16"/>
      <c r="H130" s="14"/>
      <c r="I130" s="14"/>
      <c r="J130" s="16">
        <f t="shared" ref="J130:S130" si="110">SUM(J127,J128,J129)</f>
        <v>15848.229599999999</v>
      </c>
      <c r="K130" s="16">
        <f t="shared" si="110"/>
        <v>49837.2</v>
      </c>
      <c r="L130" s="16">
        <f t="shared" si="110"/>
        <v>65685.429600000003</v>
      </c>
      <c r="M130" s="16">
        <f t="shared" si="110"/>
        <v>15848.229599999999</v>
      </c>
      <c r="N130" s="16">
        <f t="shared" si="110"/>
        <v>49837.2</v>
      </c>
      <c r="O130" s="16">
        <f t="shared" si="110"/>
        <v>0</v>
      </c>
      <c r="P130" s="16">
        <f t="shared" si="110"/>
        <v>0</v>
      </c>
      <c r="Q130" s="16">
        <f t="shared" si="110"/>
        <v>0</v>
      </c>
      <c r="R130" s="16">
        <f t="shared" si="110"/>
        <v>0</v>
      </c>
      <c r="S130" s="16">
        <f t="shared" si="110"/>
        <v>0</v>
      </c>
      <c r="T130" s="17"/>
    </row>
    <row r="131" spans="1:20" s="43" customFormat="1" ht="24" x14ac:dyDescent="0.2">
      <c r="A131" s="73"/>
      <c r="B131" s="73"/>
      <c r="C131" s="74"/>
      <c r="D131" s="72" t="s">
        <v>58</v>
      </c>
      <c r="E131" s="75">
        <f>SUM(E118+E122+E126+E130)</f>
        <v>12521.7</v>
      </c>
      <c r="F131" s="75"/>
      <c r="G131" s="75"/>
      <c r="H131" s="73"/>
      <c r="I131" s="73"/>
      <c r="J131" s="75">
        <f t="shared" ref="J131:S131" si="111">SUM(J118+J122+J126+J130)</f>
        <v>59728.508999999991</v>
      </c>
      <c r="K131" s="75">
        <f t="shared" si="111"/>
        <v>187825.5</v>
      </c>
      <c r="L131" s="75">
        <f t="shared" si="111"/>
        <v>247554.00899999999</v>
      </c>
      <c r="M131" s="75">
        <f t="shared" si="111"/>
        <v>59728.508999999991</v>
      </c>
      <c r="N131" s="75">
        <f t="shared" si="111"/>
        <v>187825.5</v>
      </c>
      <c r="O131" s="75">
        <f t="shared" si="111"/>
        <v>0</v>
      </c>
      <c r="P131" s="75">
        <f t="shared" si="111"/>
        <v>0</v>
      </c>
      <c r="Q131" s="75">
        <f t="shared" si="111"/>
        <v>0</v>
      </c>
      <c r="R131" s="75">
        <f t="shared" si="111"/>
        <v>0</v>
      </c>
      <c r="S131" s="75">
        <f t="shared" si="111"/>
        <v>0</v>
      </c>
      <c r="T131" s="77"/>
    </row>
    <row r="132" spans="1:20" s="43" customFormat="1" ht="36" x14ac:dyDescent="0.2">
      <c r="A132" s="38"/>
      <c r="B132" s="38"/>
      <c r="C132" s="39"/>
      <c r="D132" s="40" t="s">
        <v>59</v>
      </c>
      <c r="E132" s="41">
        <f>E131+'2012'!E132</f>
        <v>38356.86</v>
      </c>
      <c r="F132" s="41"/>
      <c r="G132" s="41"/>
      <c r="H132" s="41">
        <f>H131+'2012'!H132</f>
        <v>63005.020000000004</v>
      </c>
      <c r="I132" s="41">
        <f>I131+'2012'!I132</f>
        <v>39625.800000000003</v>
      </c>
      <c r="J132" s="41">
        <f>J131+'2012'!J132</f>
        <v>182962.22219999999</v>
      </c>
      <c r="K132" s="41">
        <f>K131+'2012'!K132</f>
        <v>341090.33999999997</v>
      </c>
      <c r="L132" s="41">
        <f>L131+'2012'!L132</f>
        <v>524052.56219999993</v>
      </c>
      <c r="M132" s="41">
        <f>M131+'2012'!M132</f>
        <v>119957.20219999999</v>
      </c>
      <c r="N132" s="41">
        <f>N131+'2012'!N132</f>
        <v>301464.53999999998</v>
      </c>
      <c r="O132" s="41">
        <f>O131+'2012'!O132</f>
        <v>0</v>
      </c>
      <c r="P132" s="41">
        <f>P131+'2012'!P132</f>
        <v>0</v>
      </c>
      <c r="Q132" s="41">
        <f>Q131+'2012'!Q132</f>
        <v>0</v>
      </c>
      <c r="R132" s="41">
        <f>R131+'2012'!R132</f>
        <v>0</v>
      </c>
      <c r="S132" s="41">
        <f>S131+'2012'!S132</f>
        <v>0</v>
      </c>
      <c r="T132" s="42"/>
    </row>
    <row r="133" spans="1:20" ht="12.75" customHeight="1" x14ac:dyDescent="0.2">
      <c r="A133" s="110">
        <v>8</v>
      </c>
      <c r="B133" s="125" t="s">
        <v>33</v>
      </c>
      <c r="C133" s="128" t="s">
        <v>28</v>
      </c>
      <c r="D133" s="5" t="s">
        <v>8</v>
      </c>
      <c r="E133" s="30">
        <v>42.26</v>
      </c>
      <c r="F133" s="26">
        <v>4.7699999999999996</v>
      </c>
      <c r="G133" s="26">
        <v>15</v>
      </c>
      <c r="H133" s="3">
        <v>201.58</v>
      </c>
      <c r="I133" s="3">
        <v>633.9</v>
      </c>
      <c r="J133" s="2">
        <f>(E133*F133)</f>
        <v>201.58019999999996</v>
      </c>
      <c r="K133" s="2">
        <f>(E133*G133)</f>
        <v>633.9</v>
      </c>
      <c r="L133" s="20">
        <f>SUM(J133,K133)</f>
        <v>835.48019999999997</v>
      </c>
      <c r="M133" s="1">
        <f>SUM(J133-H133)</f>
        <v>1.9999999994979589E-4</v>
      </c>
      <c r="N133" s="1">
        <f>SUM(K133-I133)</f>
        <v>0</v>
      </c>
      <c r="O133" s="2"/>
      <c r="P133" s="2"/>
      <c r="Q133" s="1"/>
      <c r="R133" s="1"/>
      <c r="S133" s="1"/>
      <c r="T133" s="19"/>
    </row>
    <row r="134" spans="1:20" ht="12.75" customHeight="1" x14ac:dyDescent="0.2">
      <c r="A134" s="111"/>
      <c r="B134" s="126"/>
      <c r="C134" s="129"/>
      <c r="D134" s="5" t="s">
        <v>9</v>
      </c>
      <c r="E134" s="53">
        <v>41.66</v>
      </c>
      <c r="F134" s="26">
        <v>4.7699999999999996</v>
      </c>
      <c r="G134" s="26">
        <v>15</v>
      </c>
      <c r="H134" s="3">
        <v>198.72</v>
      </c>
      <c r="I134" s="3">
        <v>624.9</v>
      </c>
      <c r="J134" s="2">
        <f t="shared" ref="J134:J135" si="112">(E134*F134)</f>
        <v>198.71819999999997</v>
      </c>
      <c r="K134" s="2">
        <f t="shared" ref="K134:K135" si="113">(E134*G134)</f>
        <v>624.9</v>
      </c>
      <c r="L134" s="20">
        <f>SUM(J134,K134)</f>
        <v>823.61819999999989</v>
      </c>
      <c r="M134" s="1">
        <f t="shared" ref="M134:M135" si="114">SUM(J134-H134)</f>
        <v>-1.8000000000313321E-3</v>
      </c>
      <c r="N134" s="1">
        <f t="shared" ref="N134:N135" si="115">SUM(K134-I134)</f>
        <v>0</v>
      </c>
      <c r="O134" s="2"/>
      <c r="P134" s="2"/>
      <c r="Q134" s="1"/>
      <c r="R134" s="1"/>
      <c r="S134" s="1"/>
      <c r="T134" s="19"/>
    </row>
    <row r="135" spans="1:20" ht="12.75" customHeight="1" x14ac:dyDescent="0.2">
      <c r="A135" s="111"/>
      <c r="B135" s="126"/>
      <c r="C135" s="129"/>
      <c r="D135" s="5" t="s">
        <v>10</v>
      </c>
      <c r="E135" s="31">
        <v>169.84</v>
      </c>
      <c r="F135" s="26">
        <v>4.7699999999999996</v>
      </c>
      <c r="G135" s="26">
        <v>15</v>
      </c>
      <c r="H135" s="3">
        <v>810.14</v>
      </c>
      <c r="I135" s="3">
        <v>2547.6</v>
      </c>
      <c r="J135" s="2">
        <f t="shared" si="112"/>
        <v>810.13679999999999</v>
      </c>
      <c r="K135" s="2">
        <f t="shared" si="113"/>
        <v>2547.6</v>
      </c>
      <c r="L135" s="20">
        <f>SUM(J135,K135)</f>
        <v>3357.7367999999997</v>
      </c>
      <c r="M135" s="1">
        <f t="shared" si="114"/>
        <v>-3.1999999999925421E-3</v>
      </c>
      <c r="N135" s="1">
        <f t="shared" si="115"/>
        <v>0</v>
      </c>
      <c r="O135" s="2"/>
      <c r="P135" s="2"/>
      <c r="Q135" s="1"/>
      <c r="R135" s="1"/>
      <c r="S135" s="1"/>
      <c r="T135" s="19"/>
    </row>
    <row r="136" spans="1:20" ht="12.75" customHeight="1" x14ac:dyDescent="0.2">
      <c r="A136" s="111"/>
      <c r="B136" s="126"/>
      <c r="C136" s="129"/>
      <c r="D136" s="34" t="s">
        <v>52</v>
      </c>
      <c r="E136" s="16">
        <f>SUM(E133:E135)</f>
        <v>253.76</v>
      </c>
      <c r="F136" s="16"/>
      <c r="G136" s="16"/>
      <c r="H136" s="44">
        <f>SUM(H133:H135)</f>
        <v>1210.44</v>
      </c>
      <c r="I136" s="44">
        <f>SUM(I133:I135)</f>
        <v>3806.3999999999996</v>
      </c>
      <c r="J136" s="16">
        <f t="shared" ref="J136:S136" si="116">SUM(J133,J134,J135)</f>
        <v>1210.4351999999999</v>
      </c>
      <c r="K136" s="16">
        <f t="shared" si="116"/>
        <v>3806.3999999999996</v>
      </c>
      <c r="L136" s="16">
        <f t="shared" si="116"/>
        <v>5016.8351999999995</v>
      </c>
      <c r="M136" s="16">
        <f t="shared" si="116"/>
        <v>-4.8000000000740783E-3</v>
      </c>
      <c r="N136" s="16">
        <f t="shared" si="116"/>
        <v>0</v>
      </c>
      <c r="O136" s="16">
        <f t="shared" si="116"/>
        <v>0</v>
      </c>
      <c r="P136" s="16">
        <f t="shared" si="116"/>
        <v>0</v>
      </c>
      <c r="Q136" s="16">
        <f t="shared" si="116"/>
        <v>0</v>
      </c>
      <c r="R136" s="16">
        <f t="shared" si="116"/>
        <v>0</v>
      </c>
      <c r="S136" s="16">
        <f t="shared" si="116"/>
        <v>0</v>
      </c>
      <c r="T136" s="17"/>
    </row>
    <row r="137" spans="1:20" ht="12.75" customHeight="1" x14ac:dyDescent="0.2">
      <c r="A137" s="111"/>
      <c r="B137" s="126"/>
      <c r="C137" s="129"/>
      <c r="D137" s="5" t="s">
        <v>11</v>
      </c>
      <c r="E137" s="30">
        <v>60.98</v>
      </c>
      <c r="F137" s="26">
        <v>4.7699999999999996</v>
      </c>
      <c r="G137" s="26">
        <v>15</v>
      </c>
      <c r="H137" s="3">
        <v>290.87</v>
      </c>
      <c r="I137" s="3">
        <v>914.7</v>
      </c>
      <c r="J137" s="2">
        <f>(E137*F137)</f>
        <v>290.87459999999999</v>
      </c>
      <c r="K137" s="2">
        <f>(E137*G137)</f>
        <v>914.69999999999993</v>
      </c>
      <c r="L137" s="20">
        <f>SUM(J137,K137)</f>
        <v>1205.5745999999999</v>
      </c>
      <c r="M137" s="1">
        <f>SUM(J137-H137)</f>
        <v>4.5999999999821739E-3</v>
      </c>
      <c r="N137" s="1">
        <f>SUM(K137-I137)</f>
        <v>-1.1368683772161603E-13</v>
      </c>
      <c r="O137" s="2"/>
      <c r="P137" s="2"/>
      <c r="Q137" s="1"/>
      <c r="R137" s="1"/>
      <c r="S137" s="1"/>
      <c r="T137" s="19"/>
    </row>
    <row r="138" spans="1:20" ht="12.75" customHeight="1" x14ac:dyDescent="0.2">
      <c r="A138" s="111"/>
      <c r="B138" s="126"/>
      <c r="C138" s="129"/>
      <c r="D138" s="5" t="s">
        <v>12</v>
      </c>
      <c r="E138" s="30">
        <v>59.9</v>
      </c>
      <c r="F138" s="26">
        <v>4.7699999999999996</v>
      </c>
      <c r="G138" s="26">
        <v>15</v>
      </c>
      <c r="H138" s="3">
        <v>285.72000000000003</v>
      </c>
      <c r="I138" s="3">
        <v>898.5</v>
      </c>
      <c r="J138" s="2">
        <f>(E138*F138)</f>
        <v>285.72299999999996</v>
      </c>
      <c r="K138" s="2">
        <f t="shared" ref="K138:K139" si="117">(E138*G138)</f>
        <v>898.5</v>
      </c>
      <c r="L138" s="20">
        <f>SUM(J138,K138)</f>
        <v>1184.223</v>
      </c>
      <c r="M138" s="1">
        <f t="shared" ref="M138:M139" si="118">SUM(J138-H138)</f>
        <v>2.9999999999290594E-3</v>
      </c>
      <c r="N138" s="1">
        <f t="shared" ref="N138:N139" si="119">SUM(K138-I138)</f>
        <v>0</v>
      </c>
      <c r="O138" s="2"/>
      <c r="P138" s="2"/>
      <c r="Q138" s="1"/>
      <c r="R138" s="1"/>
      <c r="S138" s="1"/>
      <c r="T138" s="19"/>
    </row>
    <row r="139" spans="1:20" ht="12.75" customHeight="1" x14ac:dyDescent="0.2">
      <c r="A139" s="111"/>
      <c r="B139" s="126"/>
      <c r="C139" s="129"/>
      <c r="D139" s="5" t="s">
        <v>13</v>
      </c>
      <c r="E139" s="30">
        <v>56.2</v>
      </c>
      <c r="F139" s="26">
        <v>4.7699999999999996</v>
      </c>
      <c r="G139" s="26">
        <v>15</v>
      </c>
      <c r="H139" s="3">
        <v>268.07</v>
      </c>
      <c r="I139" s="3">
        <v>843</v>
      </c>
      <c r="J139" s="2">
        <f>(E139*F139)</f>
        <v>268.07400000000001</v>
      </c>
      <c r="K139" s="2">
        <f t="shared" si="117"/>
        <v>843</v>
      </c>
      <c r="L139" s="20">
        <f>SUM(J139,K139)</f>
        <v>1111.0740000000001</v>
      </c>
      <c r="M139" s="1">
        <f t="shared" si="118"/>
        <v>4.0000000000190994E-3</v>
      </c>
      <c r="N139" s="1">
        <f t="shared" si="119"/>
        <v>0</v>
      </c>
      <c r="O139" s="2"/>
      <c r="P139" s="2"/>
      <c r="Q139" s="1"/>
      <c r="R139" s="1"/>
      <c r="S139" s="1"/>
      <c r="T139" s="19"/>
    </row>
    <row r="140" spans="1:20" ht="12.75" customHeight="1" x14ac:dyDescent="0.2">
      <c r="A140" s="111"/>
      <c r="B140" s="126"/>
      <c r="C140" s="129"/>
      <c r="D140" s="34" t="s">
        <v>53</v>
      </c>
      <c r="E140" s="16">
        <f>SUM(E137:E139)</f>
        <v>177.07999999999998</v>
      </c>
      <c r="F140" s="16"/>
      <c r="G140" s="16"/>
      <c r="H140" s="44">
        <f>SUM(H137:H139)</f>
        <v>844.66000000000008</v>
      </c>
      <c r="I140" s="44">
        <f>SUM(I137:I139)</f>
        <v>2656.2</v>
      </c>
      <c r="J140" s="16">
        <f t="shared" ref="J140:S140" si="120">SUM(J137,J138,J139)</f>
        <v>844.6715999999999</v>
      </c>
      <c r="K140" s="16">
        <f t="shared" si="120"/>
        <v>2656.2</v>
      </c>
      <c r="L140" s="16">
        <f t="shared" si="120"/>
        <v>3500.8715999999999</v>
      </c>
      <c r="M140" s="16">
        <f t="shared" si="120"/>
        <v>1.1599999999930333E-2</v>
      </c>
      <c r="N140" s="16">
        <f t="shared" si="120"/>
        <v>-1.1368683772161603E-13</v>
      </c>
      <c r="O140" s="16">
        <f t="shared" si="120"/>
        <v>0</v>
      </c>
      <c r="P140" s="16">
        <f t="shared" si="120"/>
        <v>0</v>
      </c>
      <c r="Q140" s="16">
        <f t="shared" si="120"/>
        <v>0</v>
      </c>
      <c r="R140" s="16">
        <f t="shared" si="120"/>
        <v>0</v>
      </c>
      <c r="S140" s="16">
        <f t="shared" si="120"/>
        <v>0</v>
      </c>
      <c r="T140" s="17"/>
    </row>
    <row r="141" spans="1:20" ht="12.75" customHeight="1" x14ac:dyDescent="0.2">
      <c r="A141" s="111"/>
      <c r="B141" s="126"/>
      <c r="C141" s="129"/>
      <c r="D141" s="5" t="s">
        <v>14</v>
      </c>
      <c r="E141" s="30">
        <v>74.08</v>
      </c>
      <c r="F141" s="26">
        <v>4.7699999999999996</v>
      </c>
      <c r="G141" s="26">
        <v>15</v>
      </c>
      <c r="H141" s="3">
        <v>353.36</v>
      </c>
      <c r="I141" s="3">
        <v>1111.2</v>
      </c>
      <c r="J141" s="2">
        <f>(E141*F141)</f>
        <v>353.36159999999995</v>
      </c>
      <c r="K141" s="2">
        <f>(E141*G141)</f>
        <v>1111.2</v>
      </c>
      <c r="L141" s="20">
        <f>SUM(J141,K141)</f>
        <v>1464.5616</v>
      </c>
      <c r="M141" s="1">
        <f t="shared" ref="M141:N143" si="121">SUM(J141-H141)</f>
        <v>1.5999999999394277E-3</v>
      </c>
      <c r="N141" s="1">
        <f t="shared" si="121"/>
        <v>0</v>
      </c>
      <c r="O141" s="2"/>
      <c r="P141" s="2"/>
      <c r="Q141" s="1"/>
      <c r="R141" s="1"/>
      <c r="S141" s="1"/>
      <c r="T141" s="19"/>
    </row>
    <row r="142" spans="1:20" ht="12.75" customHeight="1" x14ac:dyDescent="0.2">
      <c r="A142" s="111"/>
      <c r="B142" s="126"/>
      <c r="C142" s="129"/>
      <c r="D142" s="5" t="s">
        <v>15</v>
      </c>
      <c r="E142" s="30">
        <v>53.92</v>
      </c>
      <c r="F142" s="26">
        <v>4.7699999999999996</v>
      </c>
      <c r="G142" s="26">
        <v>15</v>
      </c>
      <c r="H142" s="3">
        <v>257.2</v>
      </c>
      <c r="I142" s="3">
        <v>808.8</v>
      </c>
      <c r="J142" s="2">
        <f>(E142*F142)</f>
        <v>257.19839999999999</v>
      </c>
      <c r="K142" s="2">
        <f t="shared" ref="K142:K143" si="122">(E142*G142)</f>
        <v>808.80000000000007</v>
      </c>
      <c r="L142" s="20">
        <f>SUM(J142,K142)</f>
        <v>1065.9983999999999</v>
      </c>
      <c r="M142" s="1">
        <f t="shared" si="121"/>
        <v>-1.5999999999962711E-3</v>
      </c>
      <c r="N142" s="1">
        <f t="shared" si="121"/>
        <v>1.1368683772161603E-13</v>
      </c>
      <c r="O142" s="2"/>
      <c r="P142" s="2"/>
      <c r="Q142" s="1"/>
      <c r="R142" s="1"/>
      <c r="S142" s="1"/>
      <c r="T142" s="19"/>
    </row>
    <row r="143" spans="1:20" ht="12.75" customHeight="1" x14ac:dyDescent="0.2">
      <c r="A143" s="111"/>
      <c r="B143" s="126"/>
      <c r="C143" s="129"/>
      <c r="D143" s="5" t="s">
        <v>16</v>
      </c>
      <c r="E143" s="31">
        <v>63.42</v>
      </c>
      <c r="F143" s="26">
        <v>4.7699999999999996</v>
      </c>
      <c r="G143" s="26">
        <v>15</v>
      </c>
      <c r="H143" s="3">
        <v>302.51</v>
      </c>
      <c r="I143" s="3">
        <v>951.3</v>
      </c>
      <c r="J143" s="2">
        <f>(E143*F143)</f>
        <v>302.51339999999999</v>
      </c>
      <c r="K143" s="2">
        <f t="shared" si="122"/>
        <v>951.30000000000007</v>
      </c>
      <c r="L143" s="20">
        <f>SUM(J143,K143)</f>
        <v>1253.8134</v>
      </c>
      <c r="M143" s="1">
        <f t="shared" si="121"/>
        <v>3.3999999999991815E-3</v>
      </c>
      <c r="N143" s="1">
        <f t="shared" si="121"/>
        <v>1.1368683772161603E-13</v>
      </c>
      <c r="O143" s="2"/>
      <c r="P143" s="2"/>
      <c r="Q143" s="1"/>
      <c r="R143" s="1"/>
      <c r="S143" s="1"/>
      <c r="T143" s="19"/>
    </row>
    <row r="144" spans="1:20" ht="12.75" customHeight="1" x14ac:dyDescent="0.2">
      <c r="A144" s="111"/>
      <c r="B144" s="126"/>
      <c r="C144" s="129"/>
      <c r="D144" s="34" t="s">
        <v>54</v>
      </c>
      <c r="E144" s="16">
        <f>SUM(E141:E143)</f>
        <v>191.42000000000002</v>
      </c>
      <c r="F144" s="16"/>
      <c r="G144" s="16"/>
      <c r="H144" s="44">
        <f>SUM(H141:H143)</f>
        <v>913.06999999999994</v>
      </c>
      <c r="I144" s="44">
        <f>SUM(I141:I143)</f>
        <v>2871.3</v>
      </c>
      <c r="J144" s="16">
        <f t="shared" ref="J144:S144" si="123">SUM(J141,J142,J143)</f>
        <v>913.07339999999999</v>
      </c>
      <c r="K144" s="16">
        <f t="shared" si="123"/>
        <v>2871.3</v>
      </c>
      <c r="L144" s="16">
        <f t="shared" si="123"/>
        <v>3784.3733999999999</v>
      </c>
      <c r="M144" s="16">
        <f t="shared" si="123"/>
        <v>3.399999999942338E-3</v>
      </c>
      <c r="N144" s="16">
        <f t="shared" si="123"/>
        <v>2.2737367544323206E-13</v>
      </c>
      <c r="O144" s="16">
        <f t="shared" si="123"/>
        <v>0</v>
      </c>
      <c r="P144" s="16">
        <f t="shared" si="123"/>
        <v>0</v>
      </c>
      <c r="Q144" s="16">
        <f t="shared" si="123"/>
        <v>0</v>
      </c>
      <c r="R144" s="16">
        <f t="shared" si="123"/>
        <v>0</v>
      </c>
      <c r="S144" s="16">
        <f t="shared" si="123"/>
        <v>0</v>
      </c>
      <c r="T144" s="17"/>
    </row>
    <row r="145" spans="1:20" ht="12.75" customHeight="1" x14ac:dyDescent="0.2">
      <c r="A145" s="111"/>
      <c r="B145" s="126"/>
      <c r="C145" s="129"/>
      <c r="D145" s="5" t="s">
        <v>17</v>
      </c>
      <c r="E145" s="30">
        <v>77</v>
      </c>
      <c r="F145" s="26">
        <v>4.7699999999999996</v>
      </c>
      <c r="G145" s="26">
        <v>15</v>
      </c>
      <c r="H145" s="3">
        <v>367.29</v>
      </c>
      <c r="I145" s="3">
        <v>1155</v>
      </c>
      <c r="J145" s="2">
        <f>(E145*F145)</f>
        <v>367.28999999999996</v>
      </c>
      <c r="K145" s="2">
        <f>(E145*G145)</f>
        <v>1155</v>
      </c>
      <c r="L145" s="20">
        <f>SUM(J145,K145)</f>
        <v>1522.29</v>
      </c>
      <c r="M145" s="1">
        <f>SUM(J145-H145)</f>
        <v>-5.6843418860808015E-14</v>
      </c>
      <c r="N145" s="1">
        <f>SUM(K145-I145)</f>
        <v>0</v>
      </c>
      <c r="O145" s="2"/>
      <c r="P145" s="2"/>
      <c r="Q145" s="1"/>
      <c r="R145" s="1"/>
      <c r="S145" s="1"/>
      <c r="T145" s="19"/>
    </row>
    <row r="146" spans="1:20" ht="12.75" customHeight="1" x14ac:dyDescent="0.2">
      <c r="A146" s="111"/>
      <c r="B146" s="126"/>
      <c r="C146" s="129"/>
      <c r="D146" s="5" t="s">
        <v>18</v>
      </c>
      <c r="E146" s="30">
        <v>56.38</v>
      </c>
      <c r="F146" s="26">
        <v>4.7699999999999996</v>
      </c>
      <c r="G146" s="26">
        <v>15</v>
      </c>
      <c r="H146" s="3">
        <v>268.93</v>
      </c>
      <c r="I146" s="3">
        <v>845.7</v>
      </c>
      <c r="J146" s="2">
        <f>(E146*F146)</f>
        <v>268.93259999999998</v>
      </c>
      <c r="K146" s="2">
        <f t="shared" ref="K146:K147" si="124">(E146*G146)</f>
        <v>845.7</v>
      </c>
      <c r="L146" s="20">
        <f>SUM(J146,K146)</f>
        <v>1114.6325999999999</v>
      </c>
      <c r="M146" s="1">
        <f t="shared" ref="M146:M147" si="125">SUM(J146-H146)</f>
        <v>2.5999999999726242E-3</v>
      </c>
      <c r="N146" s="1">
        <f t="shared" ref="N146:N147" si="126">SUM(K146-I146)</f>
        <v>0</v>
      </c>
      <c r="O146" s="2"/>
      <c r="P146" s="2"/>
      <c r="Q146" s="1"/>
      <c r="R146" s="1"/>
      <c r="S146" s="1"/>
      <c r="T146" s="19"/>
    </row>
    <row r="147" spans="1:20" ht="13.5" customHeight="1" x14ac:dyDescent="0.2">
      <c r="A147" s="112"/>
      <c r="B147" s="127"/>
      <c r="C147" s="130"/>
      <c r="D147" s="5" t="s">
        <v>19</v>
      </c>
      <c r="E147" s="31">
        <v>55.48</v>
      </c>
      <c r="F147" s="26">
        <v>4.7699999999999996</v>
      </c>
      <c r="G147" s="26">
        <v>15</v>
      </c>
      <c r="H147" s="3">
        <v>264.64</v>
      </c>
      <c r="I147" s="3">
        <v>832.2</v>
      </c>
      <c r="J147" s="2">
        <f>(E147*F147)</f>
        <v>264.63959999999997</v>
      </c>
      <c r="K147" s="2">
        <f t="shared" si="124"/>
        <v>832.19999999999993</v>
      </c>
      <c r="L147" s="20">
        <f>SUM(J147,K147)</f>
        <v>1096.8395999999998</v>
      </c>
      <c r="M147" s="1">
        <f t="shared" si="125"/>
        <v>-4.0000000001327862E-4</v>
      </c>
      <c r="N147" s="1">
        <f t="shared" si="126"/>
        <v>-1.1368683772161603E-13</v>
      </c>
      <c r="O147" s="2"/>
      <c r="P147" s="2"/>
      <c r="Q147" s="1"/>
      <c r="R147" s="1"/>
      <c r="S147" s="1"/>
      <c r="T147" s="19"/>
    </row>
    <row r="148" spans="1:20" ht="24.75" x14ac:dyDescent="0.25">
      <c r="A148" s="8"/>
      <c r="B148" s="14"/>
      <c r="C148" s="14"/>
      <c r="D148" s="34" t="s">
        <v>55</v>
      </c>
      <c r="E148" s="16">
        <f>SUM(E145:E147)</f>
        <v>188.85999999999999</v>
      </c>
      <c r="F148" s="16"/>
      <c r="G148" s="16"/>
      <c r="H148" s="44">
        <f>SUM(H145:H147)</f>
        <v>900.86</v>
      </c>
      <c r="I148" s="44">
        <f>SUM(I145:I147)</f>
        <v>2832.9</v>
      </c>
      <c r="J148" s="16">
        <f t="shared" ref="J148:S148" si="127">SUM(J145,J146,J147)</f>
        <v>900.86219999999992</v>
      </c>
      <c r="K148" s="16">
        <f t="shared" si="127"/>
        <v>2832.9</v>
      </c>
      <c r="L148" s="16">
        <f t="shared" si="127"/>
        <v>3733.7621999999997</v>
      </c>
      <c r="M148" s="16">
        <f t="shared" si="127"/>
        <v>2.1999999999025022E-3</v>
      </c>
      <c r="N148" s="16">
        <f t="shared" si="127"/>
        <v>-1.1368683772161603E-13</v>
      </c>
      <c r="O148" s="16">
        <f t="shared" si="127"/>
        <v>0</v>
      </c>
      <c r="P148" s="16">
        <f t="shared" si="127"/>
        <v>0</v>
      </c>
      <c r="Q148" s="16">
        <f t="shared" si="127"/>
        <v>0</v>
      </c>
      <c r="R148" s="16">
        <f t="shared" si="127"/>
        <v>0</v>
      </c>
      <c r="S148" s="16">
        <f t="shared" si="127"/>
        <v>0</v>
      </c>
      <c r="T148" s="17"/>
    </row>
    <row r="149" spans="1:20" s="43" customFormat="1" ht="24" x14ac:dyDescent="0.2">
      <c r="A149" s="73"/>
      <c r="B149" s="73"/>
      <c r="C149" s="74"/>
      <c r="D149" s="72" t="s">
        <v>58</v>
      </c>
      <c r="E149" s="75">
        <f>SUM(E148,E144,E140,E136)</f>
        <v>811.11999999999989</v>
      </c>
      <c r="F149" s="75"/>
      <c r="G149" s="75"/>
      <c r="H149" s="76">
        <f>SUM(H148,H144,H140,H136)</f>
        <v>3869.03</v>
      </c>
      <c r="I149" s="76">
        <f>SUM(I148,I144,I140,I136)</f>
        <v>12166.800000000001</v>
      </c>
      <c r="J149" s="75">
        <f t="shared" ref="J149:S149" si="128">SUM(J136+J140+J144+J148)</f>
        <v>3869.0423999999998</v>
      </c>
      <c r="K149" s="75">
        <f t="shared" si="128"/>
        <v>12166.8</v>
      </c>
      <c r="L149" s="75">
        <f t="shared" si="128"/>
        <v>16035.8424</v>
      </c>
      <c r="M149" s="75">
        <f t="shared" si="128"/>
        <v>1.2399999999701095E-2</v>
      </c>
      <c r="N149" s="75">
        <f t="shared" si="128"/>
        <v>0</v>
      </c>
      <c r="O149" s="75">
        <f t="shared" si="128"/>
        <v>0</v>
      </c>
      <c r="P149" s="75">
        <f t="shared" si="128"/>
        <v>0</v>
      </c>
      <c r="Q149" s="75">
        <f t="shared" si="128"/>
        <v>0</v>
      </c>
      <c r="R149" s="75">
        <f t="shared" si="128"/>
        <v>0</v>
      </c>
      <c r="S149" s="75">
        <f t="shared" si="128"/>
        <v>0</v>
      </c>
      <c r="T149" s="77"/>
    </row>
    <row r="150" spans="1:20" s="43" customFormat="1" ht="36" x14ac:dyDescent="0.2">
      <c r="A150" s="38"/>
      <c r="B150" s="38"/>
      <c r="C150" s="39"/>
      <c r="D150" s="40" t="s">
        <v>59</v>
      </c>
      <c r="E150" s="41">
        <f>E149+'2012'!E150</f>
        <v>3539.68</v>
      </c>
      <c r="F150" s="41"/>
      <c r="G150" s="41"/>
      <c r="H150" s="41">
        <f>H149+'2012'!H150</f>
        <v>16884.260000000002</v>
      </c>
      <c r="I150" s="41">
        <f>I149+'2012'!I150</f>
        <v>25674.6</v>
      </c>
      <c r="J150" s="41">
        <f>J149+'2012'!J150</f>
        <v>16884.2736</v>
      </c>
      <c r="K150" s="41">
        <f>K149+'2012'!K150</f>
        <v>25674.6</v>
      </c>
      <c r="L150" s="41">
        <f>L149+'2012'!L150</f>
        <v>42558.873599999999</v>
      </c>
      <c r="M150" s="41">
        <f>M149+'2012'!M150</f>
        <v>1.9799999993466599E-2</v>
      </c>
      <c r="N150" s="41">
        <f>N149+'2012'!N150</f>
        <v>5.6843418860808015E-13</v>
      </c>
      <c r="O150" s="41">
        <f>O149+'2012'!O150</f>
        <v>0</v>
      </c>
      <c r="P150" s="41">
        <f>P149+'2012'!P150</f>
        <v>0</v>
      </c>
      <c r="Q150" s="41">
        <f>Q149+'2012'!Q150</f>
        <v>0</v>
      </c>
      <c r="R150" s="41">
        <f>R149+'2012'!R150</f>
        <v>0</v>
      </c>
      <c r="S150" s="41">
        <f>S149+'2012'!S150</f>
        <v>0</v>
      </c>
      <c r="T150" s="42"/>
    </row>
    <row r="151" spans="1:20" ht="13.5" customHeight="1" x14ac:dyDescent="0.2">
      <c r="A151" s="110">
        <v>9</v>
      </c>
      <c r="B151" s="113" t="s">
        <v>20</v>
      </c>
      <c r="C151" s="116" t="s">
        <v>21</v>
      </c>
      <c r="D151" s="5" t="s">
        <v>8</v>
      </c>
      <c r="E151" s="30">
        <v>1618.453</v>
      </c>
      <c r="F151" s="29">
        <v>3.33</v>
      </c>
      <c r="G151" s="29">
        <v>15</v>
      </c>
      <c r="H151" s="3">
        <v>5389.45</v>
      </c>
      <c r="I151" s="3"/>
      <c r="J151" s="2">
        <f>(E151*F151)</f>
        <v>5389.4484899999998</v>
      </c>
      <c r="K151" s="2"/>
      <c r="L151" s="20">
        <f>SUM(J151,K151)</f>
        <v>5389.4484899999998</v>
      </c>
      <c r="M151" s="1">
        <f>SUM(J151-H151)</f>
        <v>-1.510000000052969E-3</v>
      </c>
      <c r="N151" s="1">
        <f>SUM(K151-I151)</f>
        <v>0</v>
      </c>
      <c r="O151" s="2"/>
      <c r="P151" s="2"/>
      <c r="Q151" s="1"/>
      <c r="R151" s="1"/>
      <c r="S151" s="1"/>
      <c r="T151" s="19" t="s">
        <v>57</v>
      </c>
    </row>
    <row r="152" spans="1:20" ht="13.5" customHeight="1" x14ac:dyDescent="0.2">
      <c r="A152" s="111"/>
      <c r="B152" s="114"/>
      <c r="C152" s="117"/>
      <c r="D152" s="5" t="s">
        <v>9</v>
      </c>
      <c r="E152" s="31">
        <v>1447.1020000000001</v>
      </c>
      <c r="F152" s="29">
        <v>3.33</v>
      </c>
      <c r="G152" s="29">
        <v>15</v>
      </c>
      <c r="H152" s="3">
        <v>4818.8500000000004</v>
      </c>
      <c r="I152" s="3"/>
      <c r="J152" s="2">
        <f>(E152*F152)</f>
        <v>4818.8496600000008</v>
      </c>
      <c r="K152" s="2"/>
      <c r="L152" s="20">
        <f>SUM(J152,K152)</f>
        <v>4818.8496600000008</v>
      </c>
      <c r="M152" s="1">
        <f t="shared" ref="M152:M153" si="129">SUM(J152-H152)</f>
        <v>-3.3999999959632987E-4</v>
      </c>
      <c r="N152" s="1">
        <f t="shared" ref="N152:N153" si="130">SUM(K152-I152)</f>
        <v>0</v>
      </c>
      <c r="O152" s="2"/>
      <c r="P152" s="2"/>
      <c r="Q152" s="1"/>
      <c r="R152" s="1"/>
      <c r="S152" s="1"/>
      <c r="T152" s="19"/>
    </row>
    <row r="153" spans="1:20" ht="13.5" customHeight="1" x14ac:dyDescent="0.2">
      <c r="A153" s="111"/>
      <c r="B153" s="114"/>
      <c r="C153" s="117"/>
      <c r="D153" s="5" t="s">
        <v>10</v>
      </c>
      <c r="E153" s="31">
        <v>1733.1189999999999</v>
      </c>
      <c r="F153" s="29">
        <v>3.33</v>
      </c>
      <c r="G153" s="29">
        <v>15</v>
      </c>
      <c r="H153" s="3">
        <v>5771.29</v>
      </c>
      <c r="I153" s="3"/>
      <c r="J153" s="2">
        <f>(E153*F153)</f>
        <v>5771.2862699999996</v>
      </c>
      <c r="K153" s="2"/>
      <c r="L153" s="20">
        <f>SUM(J153,K153)</f>
        <v>5771.2862699999996</v>
      </c>
      <c r="M153" s="1">
        <f t="shared" si="129"/>
        <v>-3.7300000003597233E-3</v>
      </c>
      <c r="N153" s="1">
        <f t="shared" si="130"/>
        <v>0</v>
      </c>
      <c r="O153" s="2"/>
      <c r="P153" s="2"/>
      <c r="Q153" s="1"/>
      <c r="R153" s="1"/>
      <c r="S153" s="1"/>
      <c r="T153" s="19"/>
    </row>
    <row r="154" spans="1:20" ht="13.5" customHeight="1" x14ac:dyDescent="0.2">
      <c r="A154" s="111"/>
      <c r="B154" s="114"/>
      <c r="C154" s="117"/>
      <c r="D154" s="34" t="s">
        <v>52</v>
      </c>
      <c r="E154" s="16">
        <f>SUM(E151,E152,E153)</f>
        <v>4798.674</v>
      </c>
      <c r="F154" s="16"/>
      <c r="G154" s="16"/>
      <c r="H154" s="44">
        <f>SUM(H151:H153)</f>
        <v>15979.59</v>
      </c>
      <c r="I154" s="14"/>
      <c r="J154" s="16">
        <f t="shared" ref="J154:S154" si="131">SUM(J151,J152,J153)</f>
        <v>15979.584419999999</v>
      </c>
      <c r="K154" s="16"/>
      <c r="L154" s="16">
        <f t="shared" si="131"/>
        <v>15979.584419999999</v>
      </c>
      <c r="M154" s="16">
        <f t="shared" si="131"/>
        <v>-5.5800000000090222E-3</v>
      </c>
      <c r="N154" s="16">
        <f t="shared" si="131"/>
        <v>0</v>
      </c>
      <c r="O154" s="16">
        <f t="shared" si="131"/>
        <v>0</v>
      </c>
      <c r="P154" s="16">
        <f t="shared" si="131"/>
        <v>0</v>
      </c>
      <c r="Q154" s="16">
        <f t="shared" si="131"/>
        <v>0</v>
      </c>
      <c r="R154" s="16">
        <f t="shared" si="131"/>
        <v>0</v>
      </c>
      <c r="S154" s="16">
        <f t="shared" si="131"/>
        <v>0</v>
      </c>
      <c r="T154" s="17"/>
    </row>
    <row r="155" spans="1:20" ht="13.5" customHeight="1" x14ac:dyDescent="0.2">
      <c r="A155" s="111"/>
      <c r="B155" s="114"/>
      <c r="C155" s="117"/>
      <c r="D155" s="5" t="s">
        <v>11</v>
      </c>
      <c r="E155" s="30">
        <v>1772.4949999999999</v>
      </c>
      <c r="F155" s="29">
        <v>3.33</v>
      </c>
      <c r="G155" s="29">
        <v>15</v>
      </c>
      <c r="H155" s="3">
        <v>5902.41</v>
      </c>
      <c r="I155" s="3"/>
      <c r="J155" s="2">
        <f>(E155*F155)</f>
        <v>5902.4083499999997</v>
      </c>
      <c r="K155" s="2"/>
      <c r="L155" s="20">
        <f>SUM(J155,K155)</f>
        <v>5902.4083499999997</v>
      </c>
      <c r="M155" s="1">
        <f>SUM(J155-H155)</f>
        <v>-1.6500000001542503E-3</v>
      </c>
      <c r="N155" s="1">
        <f>SUM(K155-I155)</f>
        <v>0</v>
      </c>
      <c r="O155" s="2"/>
      <c r="P155" s="2"/>
      <c r="Q155" s="1"/>
      <c r="R155" s="1"/>
      <c r="S155" s="1"/>
      <c r="T155" s="19"/>
    </row>
    <row r="156" spans="1:20" ht="13.5" customHeight="1" x14ac:dyDescent="0.2">
      <c r="A156" s="111"/>
      <c r="B156" s="114"/>
      <c r="C156" s="117"/>
      <c r="D156" s="5" t="s">
        <v>12</v>
      </c>
      <c r="E156" s="30">
        <v>1691.2159999999999</v>
      </c>
      <c r="F156" s="29">
        <v>3.33</v>
      </c>
      <c r="G156" s="29">
        <v>15</v>
      </c>
      <c r="H156" s="3">
        <v>5631.75</v>
      </c>
      <c r="I156" s="3"/>
      <c r="J156" s="2">
        <f>(E156*F156)</f>
        <v>5631.74928</v>
      </c>
      <c r="K156" s="2"/>
      <c r="L156" s="20">
        <f>SUM(J156,K156)</f>
        <v>5631.74928</v>
      </c>
      <c r="M156" s="1">
        <f t="shared" ref="M156:M157" si="132">SUM(J156-H156)</f>
        <v>-7.2000000000116415E-4</v>
      </c>
      <c r="N156" s="1">
        <f t="shared" ref="N156:N157" si="133">SUM(K156-I156)</f>
        <v>0</v>
      </c>
      <c r="O156" s="2"/>
      <c r="P156" s="2"/>
      <c r="Q156" s="1"/>
      <c r="R156" s="1"/>
      <c r="S156" s="1"/>
      <c r="T156" s="19"/>
    </row>
    <row r="157" spans="1:20" ht="13.5" customHeight="1" x14ac:dyDescent="0.2">
      <c r="A157" s="111"/>
      <c r="B157" s="115"/>
      <c r="C157" s="117"/>
      <c r="D157" s="5" t="s">
        <v>13</v>
      </c>
      <c r="E157" s="30">
        <v>1686.2539999999999</v>
      </c>
      <c r="F157" s="29">
        <v>3.33</v>
      </c>
      <c r="G157" s="29">
        <v>15</v>
      </c>
      <c r="H157" s="3">
        <v>5615.23</v>
      </c>
      <c r="I157" s="3"/>
      <c r="J157" s="2">
        <f>(E157*F157)</f>
        <v>5615.2258199999997</v>
      </c>
      <c r="K157" s="2"/>
      <c r="L157" s="20">
        <f>SUM(J157,K157)</f>
        <v>5615.2258199999997</v>
      </c>
      <c r="M157" s="1">
        <f t="shared" si="132"/>
        <v>-4.1799999999057036E-3</v>
      </c>
      <c r="N157" s="1">
        <f t="shared" si="133"/>
        <v>0</v>
      </c>
      <c r="O157" s="2"/>
      <c r="P157" s="2"/>
      <c r="Q157" s="1"/>
      <c r="R157" s="1"/>
      <c r="S157" s="1"/>
      <c r="T157" s="19"/>
    </row>
    <row r="158" spans="1:20" ht="13.5" customHeight="1" x14ac:dyDescent="0.2">
      <c r="A158" s="111"/>
      <c r="B158" s="37"/>
      <c r="C158" s="117"/>
      <c r="D158" s="34" t="s">
        <v>53</v>
      </c>
      <c r="E158" s="16">
        <f>SUM(E155,E156,E157)</f>
        <v>5149.9650000000001</v>
      </c>
      <c r="F158" s="16"/>
      <c r="G158" s="16"/>
      <c r="H158" s="44">
        <f>SUM(H155:H157)</f>
        <v>17149.39</v>
      </c>
      <c r="I158" s="14"/>
      <c r="J158" s="16">
        <f t="shared" ref="J158:S158" si="134">SUM(J155,J156,J157)</f>
        <v>17149.383450000001</v>
      </c>
      <c r="K158" s="14"/>
      <c r="L158" s="16">
        <f t="shared" si="134"/>
        <v>17149.383450000001</v>
      </c>
      <c r="M158" s="16">
        <f t="shared" si="134"/>
        <v>-6.550000000061118E-3</v>
      </c>
      <c r="N158" s="16">
        <f t="shared" si="134"/>
        <v>0</v>
      </c>
      <c r="O158" s="16">
        <f t="shared" si="134"/>
        <v>0</v>
      </c>
      <c r="P158" s="16">
        <f t="shared" si="134"/>
        <v>0</v>
      </c>
      <c r="Q158" s="16">
        <f t="shared" si="134"/>
        <v>0</v>
      </c>
      <c r="R158" s="16">
        <f t="shared" si="134"/>
        <v>0</v>
      </c>
      <c r="S158" s="16">
        <f t="shared" si="134"/>
        <v>0</v>
      </c>
      <c r="T158" s="17"/>
    </row>
    <row r="159" spans="1:20" ht="13.5" customHeight="1" x14ac:dyDescent="0.2">
      <c r="A159" s="111"/>
      <c r="B159" s="113" t="s">
        <v>29</v>
      </c>
      <c r="C159" s="117"/>
      <c r="D159" s="5" t="s">
        <v>14</v>
      </c>
      <c r="E159" s="30">
        <v>1856.5250000000001</v>
      </c>
      <c r="F159" s="29">
        <v>3.33</v>
      </c>
      <c r="G159" s="29">
        <v>15</v>
      </c>
      <c r="H159" s="3">
        <v>6182.23</v>
      </c>
      <c r="I159" s="3"/>
      <c r="J159" s="2">
        <f>(E159*F159)</f>
        <v>6182.2282500000001</v>
      </c>
      <c r="K159" s="2"/>
      <c r="L159" s="20">
        <f>SUM(J159,K159)</f>
        <v>6182.2282500000001</v>
      </c>
      <c r="M159" s="1">
        <f>SUM(J159-H159)</f>
        <v>-1.7499999994470272E-3</v>
      </c>
      <c r="N159" s="1">
        <f>SUM(K159-I159)</f>
        <v>0</v>
      </c>
      <c r="O159" s="2"/>
      <c r="P159" s="2"/>
      <c r="Q159" s="1"/>
      <c r="R159" s="1"/>
      <c r="S159" s="1"/>
      <c r="T159" s="19"/>
    </row>
    <row r="160" spans="1:20" ht="13.5" customHeight="1" x14ac:dyDescent="0.2">
      <c r="A160" s="111"/>
      <c r="B160" s="114"/>
      <c r="C160" s="117"/>
      <c r="D160" s="5" t="s">
        <v>15</v>
      </c>
      <c r="E160" s="30">
        <v>1865.193</v>
      </c>
      <c r="F160" s="29">
        <v>3.33</v>
      </c>
      <c r="G160" s="29">
        <v>15</v>
      </c>
      <c r="H160" s="3">
        <v>6211.09</v>
      </c>
      <c r="I160" s="3"/>
      <c r="J160" s="2">
        <f>(E160*F160)</f>
        <v>6211.0926900000004</v>
      </c>
      <c r="K160" s="2"/>
      <c r="L160" s="20">
        <f>SUM(J160,K160)</f>
        <v>6211.0926900000004</v>
      </c>
      <c r="M160" s="1">
        <f t="shared" ref="M160:M161" si="135">SUM(J160-H160)</f>
        <v>2.6900000002569868E-3</v>
      </c>
      <c r="N160" s="1">
        <f t="shared" ref="N160:N161" si="136">SUM(K160-I160)</f>
        <v>0</v>
      </c>
      <c r="O160" s="2"/>
      <c r="P160" s="2"/>
      <c r="Q160" s="1"/>
      <c r="R160" s="1"/>
      <c r="S160" s="1"/>
      <c r="T160" s="19"/>
    </row>
    <row r="161" spans="1:20" ht="13.5" customHeight="1" x14ac:dyDescent="0.2">
      <c r="A161" s="111"/>
      <c r="B161" s="114"/>
      <c r="C161" s="117"/>
      <c r="D161" s="5" t="s">
        <v>16</v>
      </c>
      <c r="E161" s="31">
        <v>1833.1579999999999</v>
      </c>
      <c r="F161" s="29">
        <v>3.33</v>
      </c>
      <c r="G161" s="29">
        <v>15</v>
      </c>
      <c r="H161" s="3">
        <v>6104.42</v>
      </c>
      <c r="I161" s="3"/>
      <c r="J161" s="2">
        <f>(E161*F161)</f>
        <v>6104.4161399999994</v>
      </c>
      <c r="K161" s="2"/>
      <c r="L161" s="20">
        <f>SUM(J161,K161)</f>
        <v>6104.4161399999994</v>
      </c>
      <c r="M161" s="1">
        <f t="shared" si="135"/>
        <v>-3.8600000007136259E-3</v>
      </c>
      <c r="N161" s="1">
        <f t="shared" si="136"/>
        <v>0</v>
      </c>
      <c r="O161" s="2"/>
      <c r="P161" s="2"/>
      <c r="Q161" s="1"/>
      <c r="R161" s="1"/>
      <c r="S161" s="1"/>
      <c r="T161" s="19"/>
    </row>
    <row r="162" spans="1:20" ht="13.5" customHeight="1" x14ac:dyDescent="0.2">
      <c r="A162" s="111"/>
      <c r="B162" s="114"/>
      <c r="C162" s="117"/>
      <c r="D162" s="34" t="s">
        <v>54</v>
      </c>
      <c r="E162" s="16">
        <f>SUM(E159,E160,E161)</f>
        <v>5554.8760000000002</v>
      </c>
      <c r="F162" s="16"/>
      <c r="G162" s="16"/>
      <c r="H162" s="44">
        <f>SUM(H159:H161)</f>
        <v>18497.739999999998</v>
      </c>
      <c r="I162" s="14"/>
      <c r="J162" s="16">
        <f t="shared" ref="J162:S162" si="137">SUM(J159,J160,J161)</f>
        <v>18497.737079999999</v>
      </c>
      <c r="K162" s="14"/>
      <c r="L162" s="16">
        <f t="shared" si="137"/>
        <v>18497.737079999999</v>
      </c>
      <c r="M162" s="16">
        <f t="shared" si="137"/>
        <v>-2.9199999999036663E-3</v>
      </c>
      <c r="N162" s="16">
        <f t="shared" si="137"/>
        <v>0</v>
      </c>
      <c r="O162" s="16">
        <f t="shared" si="137"/>
        <v>0</v>
      </c>
      <c r="P162" s="16">
        <f t="shared" si="137"/>
        <v>0</v>
      </c>
      <c r="Q162" s="16">
        <f t="shared" si="137"/>
        <v>0</v>
      </c>
      <c r="R162" s="16">
        <f t="shared" si="137"/>
        <v>0</v>
      </c>
      <c r="S162" s="16">
        <f t="shared" si="137"/>
        <v>0</v>
      </c>
      <c r="T162" s="17"/>
    </row>
    <row r="163" spans="1:20" ht="13.5" customHeight="1" x14ac:dyDescent="0.2">
      <c r="A163" s="111"/>
      <c r="B163" s="114"/>
      <c r="C163" s="117"/>
      <c r="D163" s="5" t="s">
        <v>17</v>
      </c>
      <c r="E163" s="30">
        <v>1841.2819999999999</v>
      </c>
      <c r="F163" s="29">
        <v>3.33</v>
      </c>
      <c r="G163" s="29">
        <v>15</v>
      </c>
      <c r="H163" s="3">
        <v>6131.47</v>
      </c>
      <c r="I163" s="3"/>
      <c r="J163" s="2">
        <f>(E163*F163)</f>
        <v>6131.4690599999994</v>
      </c>
      <c r="K163" s="2"/>
      <c r="L163" s="20">
        <f>SUM(J163,K163)</f>
        <v>6131.4690599999994</v>
      </c>
      <c r="M163" s="1">
        <f>SUM(J163-H163)</f>
        <v>-9.400000008099596E-4</v>
      </c>
      <c r="N163" s="1">
        <f>SUM(K163-I163)</f>
        <v>0</v>
      </c>
      <c r="O163" s="2"/>
      <c r="P163" s="2"/>
      <c r="Q163" s="1"/>
      <c r="R163" s="1"/>
      <c r="S163" s="1"/>
      <c r="T163" s="19"/>
    </row>
    <row r="164" spans="1:20" ht="12.75" customHeight="1" x14ac:dyDescent="0.2">
      <c r="A164" s="111"/>
      <c r="B164" s="114"/>
      <c r="C164" s="117"/>
      <c r="D164" s="5" t="s">
        <v>18</v>
      </c>
      <c r="E164" s="30">
        <v>1962.377</v>
      </c>
      <c r="F164" s="29">
        <v>3.33</v>
      </c>
      <c r="G164" s="29">
        <v>15</v>
      </c>
      <c r="H164" s="3">
        <v>6534.71</v>
      </c>
      <c r="I164" s="3"/>
      <c r="J164" s="2">
        <f>(E164*F164)</f>
        <v>6534.7154099999998</v>
      </c>
      <c r="K164" s="2"/>
      <c r="L164" s="20">
        <f>SUM(J164,K164)</f>
        <v>6534.7154099999998</v>
      </c>
      <c r="M164" s="1">
        <f t="shared" ref="M164:M165" si="138">SUM(J164-H164)</f>
        <v>5.4099999997561099E-3</v>
      </c>
      <c r="N164" s="1">
        <f t="shared" ref="N164:N165" si="139">SUM(K164-I164)</f>
        <v>0</v>
      </c>
      <c r="O164" s="2"/>
      <c r="P164" s="2"/>
      <c r="Q164" s="1"/>
      <c r="R164" s="1"/>
      <c r="S164" s="1"/>
      <c r="T164" s="19"/>
    </row>
    <row r="165" spans="1:20" ht="13.5" customHeight="1" x14ac:dyDescent="0.2">
      <c r="A165" s="112"/>
      <c r="B165" s="115"/>
      <c r="C165" s="118"/>
      <c r="D165" s="5" t="s">
        <v>19</v>
      </c>
      <c r="E165" s="31">
        <v>1950.713</v>
      </c>
      <c r="F165" s="29">
        <v>3.33</v>
      </c>
      <c r="G165" s="29">
        <v>15</v>
      </c>
      <c r="H165" s="3">
        <v>6495.87</v>
      </c>
      <c r="I165" s="3">
        <v>29260.69</v>
      </c>
      <c r="J165" s="2">
        <f>(E165*F165)</f>
        <v>6495.8742899999997</v>
      </c>
      <c r="K165" s="2">
        <f t="shared" ref="K165" si="140">(E165*G165)</f>
        <v>29260.695</v>
      </c>
      <c r="L165" s="20">
        <f>SUM(J165,K165)</f>
        <v>35756.569289999999</v>
      </c>
      <c r="M165" s="1">
        <f t="shared" si="138"/>
        <v>4.289999999855354E-3</v>
      </c>
      <c r="N165" s="1">
        <f t="shared" si="139"/>
        <v>5.0000000010186341E-3</v>
      </c>
      <c r="O165" s="2"/>
      <c r="P165" s="2"/>
      <c r="Q165" s="1"/>
      <c r="R165" s="1"/>
      <c r="S165" s="1"/>
      <c r="T165" s="19"/>
    </row>
    <row r="166" spans="1:20" ht="24.75" x14ac:dyDescent="0.25">
      <c r="A166" s="8"/>
      <c r="B166" s="8"/>
      <c r="C166" s="8"/>
      <c r="D166" s="34" t="s">
        <v>55</v>
      </c>
      <c r="E166" s="16">
        <f>SUM(E163,E164,E165)</f>
        <v>5754.3719999999994</v>
      </c>
      <c r="F166" s="16"/>
      <c r="G166" s="16"/>
      <c r="H166" s="44">
        <f>SUM(H163:H165)</f>
        <v>19162.05</v>
      </c>
      <c r="I166" s="44">
        <f>SUM(I165)</f>
        <v>29260.69</v>
      </c>
      <c r="J166" s="16">
        <f t="shared" ref="J166:S166" si="141">SUM(J163,J164,J165)</f>
        <v>19162.05876</v>
      </c>
      <c r="K166" s="16">
        <f t="shared" si="141"/>
        <v>29260.695</v>
      </c>
      <c r="L166" s="16">
        <f t="shared" si="141"/>
        <v>48422.75376</v>
      </c>
      <c r="M166" s="16">
        <f t="shared" si="141"/>
        <v>8.7599999988015043E-3</v>
      </c>
      <c r="N166" s="16">
        <f t="shared" si="141"/>
        <v>5.0000000010186341E-3</v>
      </c>
      <c r="O166" s="16">
        <f t="shared" si="141"/>
        <v>0</v>
      </c>
      <c r="P166" s="16">
        <f t="shared" si="141"/>
        <v>0</v>
      </c>
      <c r="Q166" s="16">
        <f t="shared" si="141"/>
        <v>0</v>
      </c>
      <c r="R166" s="16">
        <f t="shared" si="141"/>
        <v>0</v>
      </c>
      <c r="S166" s="16">
        <f t="shared" si="141"/>
        <v>0</v>
      </c>
      <c r="T166" s="17"/>
    </row>
    <row r="167" spans="1:20" s="43" customFormat="1" ht="24" x14ac:dyDescent="0.2">
      <c r="A167" s="73"/>
      <c r="B167" s="73"/>
      <c r="C167" s="74"/>
      <c r="D167" s="72" t="s">
        <v>58</v>
      </c>
      <c r="E167" s="75">
        <f>SUM(E154+E158+E162+E166)</f>
        <v>21257.886999999999</v>
      </c>
      <c r="F167" s="75"/>
      <c r="G167" s="75"/>
      <c r="H167" s="76">
        <f>SUM(H166,H162,H158,H154)</f>
        <v>70788.76999999999</v>
      </c>
      <c r="I167" s="76">
        <f>SUM(I166)</f>
        <v>29260.69</v>
      </c>
      <c r="J167" s="75">
        <f t="shared" ref="J167:S167" si="142">SUM(J154+J158+J162+J166)</f>
        <v>70788.763709999999</v>
      </c>
      <c r="K167" s="75">
        <f t="shared" si="142"/>
        <v>29260.695</v>
      </c>
      <c r="L167" s="75">
        <f t="shared" si="142"/>
        <v>100049.45871000001</v>
      </c>
      <c r="M167" s="75">
        <f t="shared" si="142"/>
        <v>-6.2900000011723023E-3</v>
      </c>
      <c r="N167" s="75">
        <f t="shared" si="142"/>
        <v>5.0000000010186341E-3</v>
      </c>
      <c r="O167" s="75">
        <f t="shared" si="142"/>
        <v>0</v>
      </c>
      <c r="P167" s="75">
        <f t="shared" si="142"/>
        <v>0</v>
      </c>
      <c r="Q167" s="75">
        <f t="shared" si="142"/>
        <v>0</v>
      </c>
      <c r="R167" s="75">
        <f t="shared" si="142"/>
        <v>0</v>
      </c>
      <c r="S167" s="75">
        <f t="shared" si="142"/>
        <v>0</v>
      </c>
      <c r="T167" s="77"/>
    </row>
    <row r="168" spans="1:20" s="43" customFormat="1" ht="36" x14ac:dyDescent="0.2">
      <c r="A168" s="38"/>
      <c r="B168" s="38"/>
      <c r="C168" s="39"/>
      <c r="D168" s="40" t="s">
        <v>59</v>
      </c>
      <c r="E168" s="41">
        <f>E167+'2012'!E168</f>
        <v>84314.301000000007</v>
      </c>
      <c r="F168" s="41"/>
      <c r="G168" s="41"/>
      <c r="H168" s="41">
        <f>H167+'2012'!H168</f>
        <v>280766.60499999998</v>
      </c>
      <c r="I168" s="41">
        <f>I167+'2012'!I168</f>
        <v>350534.27100000001</v>
      </c>
      <c r="J168" s="41">
        <f>J167+'2012'!J168</f>
        <v>280766.62235000002</v>
      </c>
      <c r="K168" s="41">
        <f>K167+'2012'!K168</f>
        <v>350534.38700000005</v>
      </c>
      <c r="L168" s="41">
        <f>L167+'2012'!L168</f>
        <v>631301.00935000007</v>
      </c>
      <c r="M168" s="41">
        <f>M167+'2012'!M168</f>
        <v>1.6349999997146369E-2</v>
      </c>
      <c r="N168" s="41">
        <f>N167+'2012'!N168</f>
        <v>0.13300000000253931</v>
      </c>
      <c r="O168" s="41">
        <f>O167+'2012'!O168</f>
        <v>0</v>
      </c>
      <c r="P168" s="41">
        <f>P167+'2012'!P168</f>
        <v>0</v>
      </c>
      <c r="Q168" s="41">
        <f>Q167+'2012'!Q168</f>
        <v>0</v>
      </c>
      <c r="R168" s="41">
        <f>R167+'2012'!R168</f>
        <v>0</v>
      </c>
      <c r="S168" s="41">
        <f>S167+'2012'!S168</f>
        <v>0</v>
      </c>
      <c r="T168" s="42"/>
    </row>
    <row r="169" spans="1:20" ht="12.75" customHeight="1" x14ac:dyDescent="0.2">
      <c r="A169" s="110">
        <v>10</v>
      </c>
      <c r="B169" s="113" t="s">
        <v>34</v>
      </c>
      <c r="C169" s="122" t="s">
        <v>30</v>
      </c>
      <c r="D169" s="5" t="s">
        <v>8</v>
      </c>
      <c r="E169" s="30">
        <v>184.37299999999999</v>
      </c>
      <c r="F169" s="29">
        <v>3.33</v>
      </c>
      <c r="G169" s="29">
        <v>15</v>
      </c>
      <c r="H169" s="3">
        <v>613.96</v>
      </c>
      <c r="I169" s="3">
        <v>2765.6</v>
      </c>
      <c r="J169" s="2">
        <f>(E169*F169)</f>
        <v>613.96208999999999</v>
      </c>
      <c r="K169" s="2">
        <f>(E169*G169)</f>
        <v>2765.5949999999998</v>
      </c>
      <c r="L169" s="20">
        <f>SUM(J169,K169)</f>
        <v>3379.5570899999998</v>
      </c>
      <c r="M169" s="1">
        <f>SUM(J169-H169)</f>
        <v>2.0899999999528518E-3</v>
      </c>
      <c r="N169" s="1">
        <f>SUM(K169-I169)</f>
        <v>-5.0000000001091394E-3</v>
      </c>
      <c r="O169" s="2"/>
      <c r="P169" s="2"/>
      <c r="Q169" s="1"/>
      <c r="R169" s="1"/>
      <c r="S169" s="1"/>
      <c r="T169" s="19"/>
    </row>
    <row r="170" spans="1:20" ht="12.75" customHeight="1" x14ac:dyDescent="0.2">
      <c r="A170" s="111"/>
      <c r="B170" s="114"/>
      <c r="C170" s="123"/>
      <c r="D170" s="5" t="s">
        <v>9</v>
      </c>
      <c r="E170" s="53">
        <v>163.70400000000001</v>
      </c>
      <c r="F170" s="29">
        <v>3.33</v>
      </c>
      <c r="G170" s="29">
        <v>15</v>
      </c>
      <c r="H170" s="3">
        <v>545.14</v>
      </c>
      <c r="I170" s="3">
        <v>2455.5700000000002</v>
      </c>
      <c r="J170" s="2">
        <f>(E170*F170)</f>
        <v>545.13432</v>
      </c>
      <c r="K170" s="2">
        <f t="shared" ref="K170:K171" si="143">(E170*G170)</f>
        <v>2455.56</v>
      </c>
      <c r="L170" s="20">
        <f>SUM(J170,K170)</f>
        <v>3000.6943200000001</v>
      </c>
      <c r="M170" s="1">
        <f t="shared" ref="M170:M171" si="144">SUM(J170-H170)</f>
        <v>-5.6799999999839201E-3</v>
      </c>
      <c r="N170" s="1">
        <f t="shared" ref="N170:N171" si="145">SUM(K170-I170)</f>
        <v>-1.0000000000218279E-2</v>
      </c>
      <c r="O170" s="2"/>
      <c r="P170" s="2"/>
      <c r="Q170" s="1"/>
      <c r="R170" s="1"/>
      <c r="S170" s="1"/>
      <c r="T170" s="19"/>
    </row>
    <row r="171" spans="1:20" ht="12.75" customHeight="1" x14ac:dyDescent="0.2">
      <c r="A171" s="111"/>
      <c r="B171" s="114"/>
      <c r="C171" s="123"/>
      <c r="D171" s="5" t="s">
        <v>10</v>
      </c>
      <c r="E171" s="31">
        <v>214.57499999999999</v>
      </c>
      <c r="F171" s="29">
        <v>3.33</v>
      </c>
      <c r="G171" s="29">
        <v>15</v>
      </c>
      <c r="H171" s="3">
        <v>714.54</v>
      </c>
      <c r="I171" s="3">
        <v>3218.63</v>
      </c>
      <c r="J171" s="2">
        <f>(E171*F171)</f>
        <v>714.53475000000003</v>
      </c>
      <c r="K171" s="2">
        <f t="shared" si="143"/>
        <v>3218.625</v>
      </c>
      <c r="L171" s="20">
        <f>SUM(J171,K171)</f>
        <v>3933.1597499999998</v>
      </c>
      <c r="M171" s="1">
        <f t="shared" si="144"/>
        <v>-5.2499999999326974E-3</v>
      </c>
      <c r="N171" s="1">
        <f t="shared" si="145"/>
        <v>-5.0000000001091394E-3</v>
      </c>
      <c r="O171" s="2"/>
      <c r="P171" s="2"/>
      <c r="Q171" s="1"/>
      <c r="R171" s="1"/>
      <c r="S171" s="1"/>
      <c r="T171" s="19"/>
    </row>
    <row r="172" spans="1:20" ht="12.75" customHeight="1" x14ac:dyDescent="0.2">
      <c r="A172" s="111"/>
      <c r="B172" s="114"/>
      <c r="C172" s="123"/>
      <c r="D172" s="34" t="s">
        <v>52</v>
      </c>
      <c r="E172" s="16">
        <f>SUM(E169,E170,E171)</f>
        <v>562.65200000000004</v>
      </c>
      <c r="F172" s="16"/>
      <c r="G172" s="16"/>
      <c r="H172" s="44">
        <f>SUM(H169:H171)</f>
        <v>1873.6399999999999</v>
      </c>
      <c r="I172" s="44">
        <f>SUM(I169:I171)</f>
        <v>8439.7999999999993</v>
      </c>
      <c r="J172" s="16">
        <f t="shared" ref="J172:S172" si="146">SUM(J169,J170,J171)</f>
        <v>1873.6311600000001</v>
      </c>
      <c r="K172" s="16">
        <f t="shared" si="146"/>
        <v>8439.7799999999988</v>
      </c>
      <c r="L172" s="16">
        <f t="shared" si="146"/>
        <v>10313.41116</v>
      </c>
      <c r="M172" s="16">
        <f t="shared" si="146"/>
        <v>-8.8399999999637657E-3</v>
      </c>
      <c r="N172" s="16">
        <f t="shared" si="146"/>
        <v>-2.0000000000436557E-2</v>
      </c>
      <c r="O172" s="16">
        <f t="shared" si="146"/>
        <v>0</v>
      </c>
      <c r="P172" s="16">
        <f t="shared" si="146"/>
        <v>0</v>
      </c>
      <c r="Q172" s="16">
        <f t="shared" si="146"/>
        <v>0</v>
      </c>
      <c r="R172" s="16">
        <f t="shared" si="146"/>
        <v>0</v>
      </c>
      <c r="S172" s="16">
        <f t="shared" si="146"/>
        <v>0</v>
      </c>
      <c r="T172" s="17"/>
    </row>
    <row r="173" spans="1:20" ht="12.75" customHeight="1" x14ac:dyDescent="0.2">
      <c r="A173" s="111"/>
      <c r="B173" s="114"/>
      <c r="C173" s="123"/>
      <c r="D173" s="5" t="s">
        <v>11</v>
      </c>
      <c r="E173" s="30">
        <v>217.43700000000001</v>
      </c>
      <c r="F173" s="29">
        <v>3.33</v>
      </c>
      <c r="G173" s="29">
        <v>15</v>
      </c>
      <c r="H173" s="3">
        <v>724.07</v>
      </c>
      <c r="I173" s="3">
        <v>3261.56</v>
      </c>
      <c r="J173" s="2">
        <f>(E173*F173)</f>
        <v>724.06521000000009</v>
      </c>
      <c r="K173" s="2">
        <f>(E173*G173)</f>
        <v>3261.5550000000003</v>
      </c>
      <c r="L173" s="20">
        <f>SUM(J173,K173)</f>
        <v>3985.6202100000005</v>
      </c>
      <c r="M173" s="1">
        <f>SUM(J173-H173)</f>
        <v>-4.7899999999572174E-3</v>
      </c>
      <c r="N173" s="1">
        <f>SUM(K173-I173)</f>
        <v>-4.999999999654392E-3</v>
      </c>
      <c r="O173" s="2"/>
      <c r="P173" s="2"/>
      <c r="Q173" s="1"/>
      <c r="R173" s="1"/>
      <c r="S173" s="1"/>
      <c r="T173" s="19"/>
    </row>
    <row r="174" spans="1:20" ht="12.75" customHeight="1" x14ac:dyDescent="0.2">
      <c r="A174" s="111"/>
      <c r="B174" s="114"/>
      <c r="C174" s="123"/>
      <c r="D174" s="5" t="s">
        <v>12</v>
      </c>
      <c r="E174" s="30">
        <v>214.73599999999999</v>
      </c>
      <c r="F174" s="29">
        <v>3.33</v>
      </c>
      <c r="G174" s="29">
        <v>15</v>
      </c>
      <c r="H174" s="3">
        <v>715.07</v>
      </c>
      <c r="I174" s="3">
        <v>3221.05</v>
      </c>
      <c r="J174" s="2">
        <f>(E174*F174)</f>
        <v>715.07087999999999</v>
      </c>
      <c r="K174" s="2">
        <f t="shared" ref="K174:K175" si="147">(E174*G174)</f>
        <v>3221.04</v>
      </c>
      <c r="L174" s="20">
        <f>SUM(J174,K174)</f>
        <v>3936.1108800000002</v>
      </c>
      <c r="M174" s="1">
        <f t="shared" ref="M174:M175" si="148">SUM(J174-H174)</f>
        <v>8.799999999382635E-4</v>
      </c>
      <c r="N174" s="1">
        <f t="shared" ref="N174:N175" si="149">SUM(K174-I174)</f>
        <v>-1.0000000000218279E-2</v>
      </c>
      <c r="O174" s="2"/>
      <c r="P174" s="2"/>
      <c r="Q174" s="1"/>
      <c r="R174" s="1"/>
      <c r="S174" s="1"/>
      <c r="T174" s="19"/>
    </row>
    <row r="175" spans="1:20" ht="12.75" customHeight="1" x14ac:dyDescent="0.2">
      <c r="A175" s="111"/>
      <c r="B175" s="115"/>
      <c r="C175" s="123"/>
      <c r="D175" s="5" t="s">
        <v>13</v>
      </c>
      <c r="E175" s="30">
        <v>191.80600000000001</v>
      </c>
      <c r="F175" s="29">
        <v>3.33</v>
      </c>
      <c r="G175" s="29">
        <v>15</v>
      </c>
      <c r="H175" s="3">
        <v>638.71</v>
      </c>
      <c r="I175" s="3">
        <v>2877.09</v>
      </c>
      <c r="J175" s="2">
        <f>(E175*F175)</f>
        <v>638.71398000000011</v>
      </c>
      <c r="K175" s="2">
        <f t="shared" si="147"/>
        <v>2877.09</v>
      </c>
      <c r="L175" s="20">
        <f>SUM(J175,K175)</f>
        <v>3515.8039800000001</v>
      </c>
      <c r="M175" s="1">
        <f t="shared" si="148"/>
        <v>3.9800000000695945E-3</v>
      </c>
      <c r="N175" s="1">
        <f t="shared" si="149"/>
        <v>0</v>
      </c>
      <c r="O175" s="2"/>
      <c r="P175" s="2"/>
      <c r="Q175" s="1"/>
      <c r="R175" s="1"/>
      <c r="S175" s="1"/>
      <c r="T175" s="19"/>
    </row>
    <row r="176" spans="1:20" ht="12.75" customHeight="1" x14ac:dyDescent="0.2">
      <c r="A176" s="111"/>
      <c r="B176" s="37"/>
      <c r="C176" s="123"/>
      <c r="D176" s="34" t="s">
        <v>53</v>
      </c>
      <c r="E176" s="16">
        <f>SUM(E173,E174,E175)</f>
        <v>623.97900000000004</v>
      </c>
      <c r="F176" s="16"/>
      <c r="G176" s="16"/>
      <c r="H176" s="44">
        <f>SUM(H173:H175)</f>
        <v>2077.8500000000004</v>
      </c>
      <c r="I176" s="44">
        <f>SUM(I173:I175)</f>
        <v>9359.7000000000007</v>
      </c>
      <c r="J176" s="16">
        <f t="shared" ref="J176:S176" si="150">SUM(J173,J174,J175)</f>
        <v>2077.85007</v>
      </c>
      <c r="K176" s="16">
        <f t="shared" si="150"/>
        <v>9359.6850000000013</v>
      </c>
      <c r="L176" s="16">
        <f t="shared" si="150"/>
        <v>11437.535070000002</v>
      </c>
      <c r="M176" s="16">
        <f t="shared" si="150"/>
        <v>7.0000000050640665E-5</v>
      </c>
      <c r="N176" s="16">
        <f t="shared" si="150"/>
        <v>-1.4999999999872671E-2</v>
      </c>
      <c r="O176" s="16">
        <f t="shared" si="150"/>
        <v>0</v>
      </c>
      <c r="P176" s="16">
        <f t="shared" si="150"/>
        <v>0</v>
      </c>
      <c r="Q176" s="16">
        <f t="shared" si="150"/>
        <v>0</v>
      </c>
      <c r="R176" s="16">
        <f t="shared" si="150"/>
        <v>0</v>
      </c>
      <c r="S176" s="16">
        <f t="shared" si="150"/>
        <v>0</v>
      </c>
      <c r="T176" s="17"/>
    </row>
    <row r="177" spans="1:20" ht="12.75" customHeight="1" x14ac:dyDescent="0.2">
      <c r="A177" s="111"/>
      <c r="B177" s="113" t="s">
        <v>29</v>
      </c>
      <c r="C177" s="123"/>
      <c r="D177" s="5" t="s">
        <v>14</v>
      </c>
      <c r="E177" s="30">
        <v>259.29500000000002</v>
      </c>
      <c r="F177" s="29">
        <v>3.33</v>
      </c>
      <c r="G177" s="29">
        <v>15</v>
      </c>
      <c r="H177" s="3">
        <v>863.45</v>
      </c>
      <c r="I177" s="3">
        <v>3889.43</v>
      </c>
      <c r="J177" s="2">
        <f>(E177*F177)</f>
        <v>863.45235000000002</v>
      </c>
      <c r="K177" s="2">
        <f>(E177*G177)</f>
        <v>3889.4250000000002</v>
      </c>
      <c r="L177" s="20">
        <f>SUM(J177,K177)</f>
        <v>4752.8773500000007</v>
      </c>
      <c r="M177" s="1">
        <f>SUM(J177-H177)</f>
        <v>2.3499999999785359E-3</v>
      </c>
      <c r="N177" s="1">
        <f>SUM(K177-I177)</f>
        <v>-4.999999999654392E-3</v>
      </c>
      <c r="O177" s="2"/>
      <c r="P177" s="2"/>
      <c r="Q177" s="1"/>
      <c r="R177" s="1"/>
      <c r="S177" s="1"/>
      <c r="T177" s="19"/>
    </row>
    <row r="178" spans="1:20" ht="12.75" customHeight="1" x14ac:dyDescent="0.2">
      <c r="A178" s="111"/>
      <c r="B178" s="114"/>
      <c r="C178" s="123"/>
      <c r="D178" s="5" t="s">
        <v>15</v>
      </c>
      <c r="E178" s="30">
        <v>228.012</v>
      </c>
      <c r="F178" s="29">
        <v>3.33</v>
      </c>
      <c r="G178" s="29">
        <v>15</v>
      </c>
      <c r="H178" s="3">
        <v>759.28</v>
      </c>
      <c r="I178" s="3">
        <v>3420.17</v>
      </c>
      <c r="J178" s="2">
        <f>(E178*F178)</f>
        <v>759.27996000000007</v>
      </c>
      <c r="K178" s="2">
        <f t="shared" ref="K178:K179" si="151">(E178*G178)</f>
        <v>3420.18</v>
      </c>
      <c r="L178" s="20">
        <f>SUM(J178,K178)</f>
        <v>4179.4599600000001</v>
      </c>
      <c r="M178" s="1">
        <f t="shared" ref="M178:M179" si="152">SUM(J178-H178)</f>
        <v>-3.9999999899009708E-5</v>
      </c>
      <c r="N178" s="1">
        <f t="shared" ref="N178:N179" si="153">SUM(K178-I178)</f>
        <v>9.9999999997635314E-3</v>
      </c>
      <c r="O178" s="2"/>
      <c r="P178" s="2"/>
      <c r="Q178" s="1"/>
      <c r="R178" s="1"/>
      <c r="S178" s="1"/>
      <c r="T178" s="19"/>
    </row>
    <row r="179" spans="1:20" ht="12.75" customHeight="1" x14ac:dyDescent="0.2">
      <c r="A179" s="111"/>
      <c r="B179" s="114"/>
      <c r="C179" s="123"/>
      <c r="D179" s="5" t="s">
        <v>16</v>
      </c>
      <c r="E179" s="31">
        <v>211.559</v>
      </c>
      <c r="F179" s="29">
        <v>3.33</v>
      </c>
      <c r="G179" s="29">
        <v>15</v>
      </c>
      <c r="H179" s="3">
        <v>704.49</v>
      </c>
      <c r="I179" s="3">
        <v>3173.38</v>
      </c>
      <c r="J179" s="2">
        <f>(E179*F179)</f>
        <v>704.49147000000005</v>
      </c>
      <c r="K179" s="2">
        <f t="shared" si="151"/>
        <v>3173.3849999999998</v>
      </c>
      <c r="L179" s="20">
        <f>SUM(J179,K179)</f>
        <v>3877.8764699999997</v>
      </c>
      <c r="M179" s="1">
        <f t="shared" si="152"/>
        <v>1.4700000000402724E-3</v>
      </c>
      <c r="N179" s="1">
        <f t="shared" si="153"/>
        <v>4.999999999654392E-3</v>
      </c>
      <c r="O179" s="2"/>
      <c r="P179" s="2"/>
      <c r="Q179" s="1"/>
      <c r="R179" s="1"/>
      <c r="S179" s="1"/>
      <c r="T179" s="19"/>
    </row>
    <row r="180" spans="1:20" ht="12.75" customHeight="1" x14ac:dyDescent="0.2">
      <c r="A180" s="111"/>
      <c r="B180" s="114"/>
      <c r="C180" s="123"/>
      <c r="D180" s="34" t="s">
        <v>54</v>
      </c>
      <c r="E180" s="16">
        <f>SUM(E177,E178,E179)</f>
        <v>698.86599999999999</v>
      </c>
      <c r="F180" s="16"/>
      <c r="G180" s="16"/>
      <c r="H180" s="44">
        <f>SUM(H177:H179)</f>
        <v>2327.2200000000003</v>
      </c>
      <c r="I180" s="44">
        <f>SUM(I177:I179)</f>
        <v>10482.98</v>
      </c>
      <c r="J180" s="16">
        <f t="shared" ref="J180:S180" si="154">SUM(J177,J178,J179)</f>
        <v>2327.2237800000003</v>
      </c>
      <c r="K180" s="16">
        <f t="shared" si="154"/>
        <v>10482.99</v>
      </c>
      <c r="L180" s="16">
        <f t="shared" si="154"/>
        <v>12810.21378</v>
      </c>
      <c r="M180" s="16">
        <f t="shared" si="154"/>
        <v>3.7800000001197986E-3</v>
      </c>
      <c r="N180" s="16">
        <f t="shared" si="154"/>
        <v>9.9999999997635314E-3</v>
      </c>
      <c r="O180" s="16">
        <f t="shared" si="154"/>
        <v>0</v>
      </c>
      <c r="P180" s="16">
        <f t="shared" si="154"/>
        <v>0</v>
      </c>
      <c r="Q180" s="16">
        <f t="shared" si="154"/>
        <v>0</v>
      </c>
      <c r="R180" s="16">
        <f t="shared" si="154"/>
        <v>0</v>
      </c>
      <c r="S180" s="16">
        <f t="shared" si="154"/>
        <v>0</v>
      </c>
      <c r="T180" s="17"/>
    </row>
    <row r="181" spans="1:20" ht="12.75" customHeight="1" x14ac:dyDescent="0.2">
      <c r="A181" s="111"/>
      <c r="B181" s="114"/>
      <c r="C181" s="123"/>
      <c r="D181" s="5" t="s">
        <v>17</v>
      </c>
      <c r="E181" s="30">
        <v>240.26300000000001</v>
      </c>
      <c r="F181" s="29">
        <v>3.33</v>
      </c>
      <c r="G181" s="29">
        <v>15</v>
      </c>
      <c r="H181" s="3">
        <v>800.08</v>
      </c>
      <c r="I181" s="3">
        <v>3603.94</v>
      </c>
      <c r="J181" s="2">
        <f>(E181*F181)</f>
        <v>800.07578999999998</v>
      </c>
      <c r="K181" s="2">
        <f>(E181*G181)</f>
        <v>3603.9450000000002</v>
      </c>
      <c r="L181" s="20">
        <f>SUM(J181,K181)</f>
        <v>4404.0207900000005</v>
      </c>
      <c r="M181" s="1">
        <f>SUM(J181-H181)</f>
        <v>-4.2100000000573345E-3</v>
      </c>
      <c r="N181" s="1">
        <f>SUM(K181-I181)</f>
        <v>5.0000000001091394E-3</v>
      </c>
      <c r="O181" s="2"/>
      <c r="P181" s="2"/>
      <c r="Q181" s="1"/>
      <c r="R181" s="1"/>
      <c r="S181" s="1"/>
      <c r="T181" s="19"/>
    </row>
    <row r="182" spans="1:20" ht="12.75" customHeight="1" x14ac:dyDescent="0.2">
      <c r="A182" s="111"/>
      <c r="B182" s="114"/>
      <c r="C182" s="123"/>
      <c r="D182" s="5" t="s">
        <v>18</v>
      </c>
      <c r="E182" s="30">
        <v>204.03399999999999</v>
      </c>
      <c r="F182" s="29">
        <v>3.33</v>
      </c>
      <c r="G182" s="29">
        <v>15</v>
      </c>
      <c r="H182" s="3">
        <v>679.43</v>
      </c>
      <c r="I182" s="3">
        <v>3060.51</v>
      </c>
      <c r="J182" s="2">
        <f>(E182*F182)</f>
        <v>679.43322000000001</v>
      </c>
      <c r="K182" s="2">
        <f t="shared" ref="K182:K183" si="155">(E182*G182)</f>
        <v>3060.5099999999998</v>
      </c>
      <c r="L182" s="20">
        <f>SUM(J182,K182)</f>
        <v>3739.9432199999997</v>
      </c>
      <c r="M182" s="1">
        <f t="shared" ref="M182:M183" si="156">SUM(J182-H182)</f>
        <v>3.2200000000557338E-3</v>
      </c>
      <c r="N182" s="1">
        <f t="shared" ref="N182:N183" si="157">SUM(K182-I182)</f>
        <v>-4.5474735088646412E-13</v>
      </c>
      <c r="O182" s="2"/>
      <c r="P182" s="2"/>
      <c r="Q182" s="1"/>
      <c r="R182" s="1"/>
      <c r="S182" s="1"/>
      <c r="T182" s="19"/>
    </row>
    <row r="183" spans="1:20" ht="13.5" customHeight="1" x14ac:dyDescent="0.2">
      <c r="A183" s="112"/>
      <c r="B183" s="115"/>
      <c r="C183" s="124"/>
      <c r="D183" s="5" t="s">
        <v>19</v>
      </c>
      <c r="E183" s="31">
        <v>188.607</v>
      </c>
      <c r="F183" s="29">
        <v>3.33</v>
      </c>
      <c r="G183" s="29">
        <v>15</v>
      </c>
      <c r="H183" s="3">
        <v>628.05999999999995</v>
      </c>
      <c r="I183" s="3">
        <v>2829.11</v>
      </c>
      <c r="J183" s="2">
        <f>(E183*F183)</f>
        <v>628.06131000000005</v>
      </c>
      <c r="K183" s="2">
        <f t="shared" si="155"/>
        <v>2829.105</v>
      </c>
      <c r="L183" s="20">
        <f>SUM(J183,K183)</f>
        <v>3457.1663100000001</v>
      </c>
      <c r="M183" s="1">
        <f t="shared" si="156"/>
        <v>1.3100000001031731E-3</v>
      </c>
      <c r="N183" s="1">
        <f t="shared" si="157"/>
        <v>-5.0000000001091394E-3</v>
      </c>
      <c r="O183" s="2"/>
      <c r="P183" s="2"/>
      <c r="Q183" s="1"/>
      <c r="R183" s="1"/>
      <c r="S183" s="1"/>
      <c r="T183" s="19"/>
    </row>
    <row r="184" spans="1:20" s="43" customFormat="1" ht="24" x14ac:dyDescent="0.2">
      <c r="A184" s="46"/>
      <c r="B184" s="46"/>
      <c r="C184" s="47"/>
      <c r="D184" s="48" t="s">
        <v>55</v>
      </c>
      <c r="E184" s="49">
        <f>SUM(E181:E183)</f>
        <v>632.904</v>
      </c>
      <c r="F184" s="49"/>
      <c r="G184" s="49"/>
      <c r="H184" s="52">
        <f>SUM(H181:H183)</f>
        <v>2107.5699999999997</v>
      </c>
      <c r="I184" s="52">
        <f>SUM(I181:I183)</f>
        <v>9493.5600000000013</v>
      </c>
      <c r="J184" s="49">
        <f>SUM(J181:J183)</f>
        <v>2107.5703199999998</v>
      </c>
      <c r="K184" s="49">
        <f>SUM(K181:K183)</f>
        <v>9493.56</v>
      </c>
      <c r="L184" s="49">
        <f t="shared" ref="L184:S184" si="158">SUM(L171+L175+L179+L183)</f>
        <v>14784.006509999999</v>
      </c>
      <c r="M184" s="49">
        <f t="shared" si="158"/>
        <v>1.5100000002803426E-3</v>
      </c>
      <c r="N184" s="49">
        <f t="shared" si="158"/>
        <v>-5.0000000005638867E-3</v>
      </c>
      <c r="O184" s="49">
        <f t="shared" si="158"/>
        <v>0</v>
      </c>
      <c r="P184" s="49">
        <f t="shared" si="158"/>
        <v>0</v>
      </c>
      <c r="Q184" s="49">
        <f t="shared" si="158"/>
        <v>0</v>
      </c>
      <c r="R184" s="49">
        <f t="shared" si="158"/>
        <v>0</v>
      </c>
      <c r="S184" s="49">
        <f t="shared" si="158"/>
        <v>0</v>
      </c>
      <c r="T184" s="50"/>
    </row>
    <row r="185" spans="1:20" ht="24.75" x14ac:dyDescent="0.25">
      <c r="A185" s="78"/>
      <c r="B185" s="78"/>
      <c r="C185" s="78"/>
      <c r="D185" s="72" t="s">
        <v>58</v>
      </c>
      <c r="E185" s="75">
        <f>SUM(E172,E176,E180,E184)</f>
        <v>2518.4009999999998</v>
      </c>
      <c r="F185" s="75"/>
      <c r="G185" s="75"/>
      <c r="H185" s="76">
        <f>SUM(H184,H180,H176,H172)</f>
        <v>8386.2800000000007</v>
      </c>
      <c r="I185" s="76">
        <f>SUM(I184,I180,I176,I172)</f>
        <v>37776.04</v>
      </c>
      <c r="J185" s="75">
        <f>SUM(J172,J176,J180,J184)</f>
        <v>8386.2753300000004</v>
      </c>
      <c r="K185" s="75">
        <f>SUM(K172,K176,K180,K184)</f>
        <v>37776.014999999999</v>
      </c>
      <c r="L185" s="75">
        <f t="shared" ref="L185:S185" si="159">SUM(L181,L182,L183)</f>
        <v>11601.13032</v>
      </c>
      <c r="M185" s="75">
        <f>SUM(M172,M176,M180,M184)</f>
        <v>-3.4799999995129838E-3</v>
      </c>
      <c r="N185" s="75">
        <f>SUM(N172,N176,N180,N184)</f>
        <v>-3.0000000001109584E-2</v>
      </c>
      <c r="O185" s="75">
        <f t="shared" si="159"/>
        <v>0</v>
      </c>
      <c r="P185" s="75">
        <f t="shared" si="159"/>
        <v>0</v>
      </c>
      <c r="Q185" s="75">
        <f t="shared" si="159"/>
        <v>0</v>
      </c>
      <c r="R185" s="75">
        <f t="shared" si="159"/>
        <v>0</v>
      </c>
      <c r="S185" s="75">
        <f t="shared" si="159"/>
        <v>0</v>
      </c>
      <c r="T185" s="77"/>
    </row>
    <row r="186" spans="1:20" ht="36.75" x14ac:dyDescent="0.25">
      <c r="A186" s="51"/>
      <c r="B186" s="51"/>
      <c r="C186" s="51"/>
      <c r="D186" s="40" t="s">
        <v>59</v>
      </c>
      <c r="E186" s="41">
        <f>E185+'2012'!E186</f>
        <v>7963.9369999999999</v>
      </c>
      <c r="F186" s="41"/>
      <c r="G186" s="41"/>
      <c r="H186" s="41">
        <f>H185+'2012'!H186</f>
        <v>26519.913999999997</v>
      </c>
      <c r="I186" s="41">
        <f>I185+'2012'!I186</f>
        <v>68436.524000000005</v>
      </c>
      <c r="J186" s="41">
        <f>J185+'2012'!J186</f>
        <v>26519.907600000002</v>
      </c>
      <c r="K186" s="41">
        <f>K185+'2012'!K186</f>
        <v>68436.535999999993</v>
      </c>
      <c r="L186" s="41">
        <f>L185+'2012'!L186</f>
        <v>60395.283590000006</v>
      </c>
      <c r="M186" s="41">
        <f>M185+'2012'!M186</f>
        <v>-1.2099999993324673E-3</v>
      </c>
      <c r="N186" s="41">
        <f>N185+'2012'!N186</f>
        <v>-1.0000000010563781E-3</v>
      </c>
      <c r="O186" s="41">
        <f>O185+'2012'!O186</f>
        <v>0</v>
      </c>
      <c r="P186" s="41">
        <f>P185+'2012'!P186</f>
        <v>0</v>
      </c>
      <c r="Q186" s="41">
        <f>Q185+'2012'!Q186</f>
        <v>0</v>
      </c>
      <c r="R186" s="41">
        <f>R185+'2012'!R186</f>
        <v>0</v>
      </c>
      <c r="S186" s="41">
        <f>S185+'2012'!S186</f>
        <v>0</v>
      </c>
      <c r="T186" s="42"/>
    </row>
    <row r="187" spans="1:20" ht="12.75" customHeight="1" x14ac:dyDescent="0.2">
      <c r="A187" s="110">
        <v>11</v>
      </c>
      <c r="B187" s="113" t="s">
        <v>34</v>
      </c>
      <c r="C187" s="116" t="s">
        <v>31</v>
      </c>
      <c r="D187" s="5" t="s">
        <v>8</v>
      </c>
      <c r="E187" s="30"/>
      <c r="F187" s="29">
        <v>3.33</v>
      </c>
      <c r="G187" s="29">
        <v>15</v>
      </c>
      <c r="H187" s="3"/>
      <c r="I187" s="3"/>
      <c r="J187" s="2">
        <f>(E187*F187)</f>
        <v>0</v>
      </c>
      <c r="K187" s="2">
        <f>(F187*H187)</f>
        <v>0</v>
      </c>
      <c r="L187" s="20">
        <f>SUM(J187,K187)</f>
        <v>0</v>
      </c>
      <c r="M187" s="1">
        <f>SUM(J187-H187)</f>
        <v>0</v>
      </c>
      <c r="N187" s="1">
        <f>SUM(K187-I187)</f>
        <v>0</v>
      </c>
      <c r="O187" s="2"/>
      <c r="P187" s="2"/>
      <c r="Q187" s="1"/>
      <c r="R187" s="1"/>
      <c r="S187" s="1"/>
      <c r="T187" s="19" t="s">
        <v>62</v>
      </c>
    </row>
    <row r="188" spans="1:20" ht="12.75" customHeight="1" x14ac:dyDescent="0.2">
      <c r="A188" s="111"/>
      <c r="B188" s="114"/>
      <c r="C188" s="117"/>
      <c r="D188" s="5" t="s">
        <v>9</v>
      </c>
      <c r="E188" s="30">
        <v>11.069000000000001</v>
      </c>
      <c r="F188" s="29">
        <v>3.33</v>
      </c>
      <c r="G188" s="29">
        <v>15</v>
      </c>
      <c r="H188" s="3">
        <v>36.86</v>
      </c>
      <c r="I188" s="3">
        <v>166.03</v>
      </c>
      <c r="J188" s="2">
        <f>(E188*F188)</f>
        <v>36.859770000000005</v>
      </c>
      <c r="K188" s="2">
        <f>(E188*G188)</f>
        <v>166.03500000000003</v>
      </c>
      <c r="L188" s="20">
        <f>SUM(J188,K188)</f>
        <v>202.89477000000002</v>
      </c>
      <c r="M188" s="1">
        <f t="shared" ref="M188:M189" si="160">SUM(J188-H188)</f>
        <v>-2.2999999999484544E-4</v>
      </c>
      <c r="N188" s="1">
        <f t="shared" ref="N188:N189" si="161">SUM(K188-I188)</f>
        <v>5.0000000000238742E-3</v>
      </c>
      <c r="O188" s="2"/>
      <c r="P188" s="2"/>
      <c r="Q188" s="1"/>
      <c r="R188" s="1"/>
      <c r="S188" s="1"/>
      <c r="T188" s="19"/>
    </row>
    <row r="189" spans="1:20" ht="12.75" customHeight="1" x14ac:dyDescent="0.2">
      <c r="A189" s="111"/>
      <c r="B189" s="114"/>
      <c r="C189" s="117"/>
      <c r="D189" s="5" t="s">
        <v>10</v>
      </c>
      <c r="E189" s="31">
        <v>30.286000000000001</v>
      </c>
      <c r="F189" s="29">
        <v>3.33</v>
      </c>
      <c r="G189" s="29">
        <v>15</v>
      </c>
      <c r="H189" s="3">
        <v>100.85</v>
      </c>
      <c r="I189" s="3">
        <v>454.29</v>
      </c>
      <c r="J189" s="2">
        <f>(E189*F189)</f>
        <v>100.85238000000001</v>
      </c>
      <c r="K189" s="2">
        <f>(E189*G189)</f>
        <v>454.29</v>
      </c>
      <c r="L189" s="20">
        <f>SUM(J189,K189)</f>
        <v>555.14238</v>
      </c>
      <c r="M189" s="1">
        <f t="shared" si="160"/>
        <v>2.38000000001648E-3</v>
      </c>
      <c r="N189" s="1">
        <f t="shared" si="161"/>
        <v>0</v>
      </c>
      <c r="O189" s="2"/>
      <c r="P189" s="2"/>
      <c r="Q189" s="1"/>
      <c r="R189" s="1"/>
      <c r="S189" s="1"/>
      <c r="T189" s="19"/>
    </row>
    <row r="190" spans="1:20" ht="12.75" customHeight="1" x14ac:dyDescent="0.2">
      <c r="A190" s="111"/>
      <c r="B190" s="114"/>
      <c r="C190" s="117"/>
      <c r="D190" s="34" t="s">
        <v>52</v>
      </c>
      <c r="E190" s="16">
        <f>SUM(E187,E188,E189)</f>
        <v>41.355000000000004</v>
      </c>
      <c r="F190" s="16"/>
      <c r="G190" s="16"/>
      <c r="H190" s="44">
        <f>SUM(H188:H189)</f>
        <v>137.70999999999998</v>
      </c>
      <c r="I190" s="44">
        <f>SUM(I188:I189)</f>
        <v>620.32000000000005</v>
      </c>
      <c r="J190" s="16">
        <f t="shared" ref="J190:S190" si="162">SUM(J187,J188,J189)</f>
        <v>137.71215000000001</v>
      </c>
      <c r="K190" s="16">
        <f t="shared" si="162"/>
        <v>620.32500000000005</v>
      </c>
      <c r="L190" s="16">
        <f t="shared" si="162"/>
        <v>758.03715</v>
      </c>
      <c r="M190" s="16">
        <f t="shared" si="162"/>
        <v>2.1500000000216346E-3</v>
      </c>
      <c r="N190" s="16">
        <f t="shared" si="162"/>
        <v>5.0000000000238742E-3</v>
      </c>
      <c r="O190" s="16">
        <f t="shared" si="162"/>
        <v>0</v>
      </c>
      <c r="P190" s="16">
        <f t="shared" si="162"/>
        <v>0</v>
      </c>
      <c r="Q190" s="16">
        <f t="shared" si="162"/>
        <v>0</v>
      </c>
      <c r="R190" s="16">
        <f t="shared" si="162"/>
        <v>0</v>
      </c>
      <c r="S190" s="16">
        <f t="shared" si="162"/>
        <v>0</v>
      </c>
      <c r="T190" s="17"/>
    </row>
    <row r="191" spans="1:20" ht="12.75" customHeight="1" x14ac:dyDescent="0.2">
      <c r="A191" s="111"/>
      <c r="B191" s="114"/>
      <c r="C191" s="117"/>
      <c r="D191" s="5" t="s">
        <v>11</v>
      </c>
      <c r="E191" s="30">
        <v>33.493000000000002</v>
      </c>
      <c r="F191" s="29">
        <v>3.33</v>
      </c>
      <c r="G191" s="29">
        <v>15</v>
      </c>
      <c r="H191" s="3">
        <v>111.53</v>
      </c>
      <c r="I191" s="3">
        <v>502.39</v>
      </c>
      <c r="J191" s="2">
        <f>(E191*F191)</f>
        <v>111.53169000000001</v>
      </c>
      <c r="K191" s="2">
        <f>(E191*G191)</f>
        <v>502.39500000000004</v>
      </c>
      <c r="L191" s="20">
        <f>SUM(J191,K191)</f>
        <v>613.92669000000001</v>
      </c>
      <c r="M191" s="1">
        <f>SUM(J191-H191)</f>
        <v>1.6900000000106274E-3</v>
      </c>
      <c r="N191" s="1">
        <f>SUM(K191-I191)</f>
        <v>5.0000000000522959E-3</v>
      </c>
      <c r="O191" s="2"/>
      <c r="P191" s="2"/>
      <c r="Q191" s="1"/>
      <c r="R191" s="1"/>
      <c r="S191" s="1"/>
      <c r="T191" s="19"/>
    </row>
    <row r="192" spans="1:20" ht="12.75" customHeight="1" x14ac:dyDescent="0.2">
      <c r="A192" s="111"/>
      <c r="B192" s="114"/>
      <c r="C192" s="117"/>
      <c r="D192" s="5" t="s">
        <v>12</v>
      </c>
      <c r="E192" s="30">
        <v>26.507999999999999</v>
      </c>
      <c r="F192" s="29">
        <v>3.33</v>
      </c>
      <c r="G192" s="29">
        <v>15</v>
      </c>
      <c r="H192" s="3">
        <v>88.27</v>
      </c>
      <c r="I192" s="3">
        <v>397.61</v>
      </c>
      <c r="J192" s="2">
        <f>(E192*F192)</f>
        <v>88.271640000000005</v>
      </c>
      <c r="K192" s="2">
        <f t="shared" ref="K192:K193" si="163">(E192*G192)</f>
        <v>397.62</v>
      </c>
      <c r="L192" s="20">
        <f>SUM(J192,K192)</f>
        <v>485.89164</v>
      </c>
      <c r="M192" s="1">
        <f t="shared" ref="M192:M193" si="164">SUM(J192-H192)</f>
        <v>1.6400000000089676E-3</v>
      </c>
      <c r="N192" s="1">
        <f t="shared" ref="N192:N193" si="165">SUM(K192-I192)</f>
        <v>9.9999999999909051E-3</v>
      </c>
      <c r="O192" s="2"/>
      <c r="P192" s="2"/>
      <c r="Q192" s="1"/>
      <c r="R192" s="1"/>
      <c r="S192" s="1"/>
      <c r="T192" s="19"/>
    </row>
    <row r="193" spans="1:20" ht="12.75" customHeight="1" x14ac:dyDescent="0.2">
      <c r="A193" s="111"/>
      <c r="B193" s="115"/>
      <c r="C193" s="117"/>
      <c r="D193" s="5" t="s">
        <v>13</v>
      </c>
      <c r="E193" s="30">
        <v>26.094000000000001</v>
      </c>
      <c r="F193" s="29">
        <v>3.33</v>
      </c>
      <c r="G193" s="29">
        <v>15</v>
      </c>
      <c r="H193" s="3">
        <v>86.89</v>
      </c>
      <c r="I193" s="3">
        <v>391.41</v>
      </c>
      <c r="J193" s="2">
        <f>(E193*F193)</f>
        <v>86.893020000000007</v>
      </c>
      <c r="K193" s="2">
        <f t="shared" si="163"/>
        <v>391.41</v>
      </c>
      <c r="L193" s="20">
        <f>SUM(J193,K193)</f>
        <v>478.30302000000006</v>
      </c>
      <c r="M193" s="1">
        <f t="shared" si="164"/>
        <v>3.020000000006462E-3</v>
      </c>
      <c r="N193" s="1">
        <f t="shared" si="165"/>
        <v>0</v>
      </c>
      <c r="O193" s="2"/>
      <c r="P193" s="2"/>
      <c r="Q193" s="1"/>
      <c r="R193" s="1"/>
      <c r="S193" s="1"/>
      <c r="T193" s="19"/>
    </row>
    <row r="194" spans="1:20" ht="12.75" customHeight="1" x14ac:dyDescent="0.2">
      <c r="A194" s="111"/>
      <c r="B194" s="37"/>
      <c r="C194" s="117"/>
      <c r="D194" s="34" t="s">
        <v>53</v>
      </c>
      <c r="E194" s="16">
        <f>SUM(E191,E192,E193)</f>
        <v>86.094999999999999</v>
      </c>
      <c r="F194" s="16"/>
      <c r="G194" s="16"/>
      <c r="H194" s="44">
        <f>SUM(H191:H193)</f>
        <v>286.69</v>
      </c>
      <c r="I194" s="44">
        <f>SUM(I191:I193)</f>
        <v>1291.4100000000001</v>
      </c>
      <c r="J194" s="16">
        <f t="shared" ref="J194:S194" si="166">SUM(J191,J192,J193)</f>
        <v>286.69635000000005</v>
      </c>
      <c r="K194" s="16">
        <f t="shared" si="166"/>
        <v>1291.4250000000002</v>
      </c>
      <c r="L194" s="16">
        <f t="shared" si="166"/>
        <v>1578.1213500000001</v>
      </c>
      <c r="M194" s="16">
        <f t="shared" si="166"/>
        <v>6.350000000026057E-3</v>
      </c>
      <c r="N194" s="16">
        <f t="shared" si="166"/>
        <v>1.5000000000043201E-2</v>
      </c>
      <c r="O194" s="16">
        <f t="shared" si="166"/>
        <v>0</v>
      </c>
      <c r="P194" s="16">
        <f t="shared" si="166"/>
        <v>0</v>
      </c>
      <c r="Q194" s="16">
        <f t="shared" si="166"/>
        <v>0</v>
      </c>
      <c r="R194" s="16">
        <f t="shared" si="166"/>
        <v>0</v>
      </c>
      <c r="S194" s="16">
        <f t="shared" si="166"/>
        <v>0</v>
      </c>
      <c r="T194" s="17"/>
    </row>
    <row r="195" spans="1:20" ht="12.75" customHeight="1" x14ac:dyDescent="0.2">
      <c r="A195" s="111"/>
      <c r="B195" s="113" t="s">
        <v>29</v>
      </c>
      <c r="C195" s="117"/>
      <c r="D195" s="5" t="s">
        <v>14</v>
      </c>
      <c r="E195" s="30">
        <v>36.984000000000002</v>
      </c>
      <c r="F195" s="29">
        <v>3.33</v>
      </c>
      <c r="G195" s="29">
        <v>15</v>
      </c>
      <c r="H195" s="3">
        <v>123.16</v>
      </c>
      <c r="I195" s="3">
        <v>554.76</v>
      </c>
      <c r="J195" s="2">
        <f>(E195*F195)</f>
        <v>123.15672000000001</v>
      </c>
      <c r="K195" s="2">
        <f>(E195*G195)</f>
        <v>554.76</v>
      </c>
      <c r="L195" s="20">
        <f>SUM(J195,K195)</f>
        <v>677.91671999999994</v>
      </c>
      <c r="M195" s="1">
        <f>SUM(J195-H195)</f>
        <v>-3.2799999999895135E-3</v>
      </c>
      <c r="N195" s="1">
        <f>SUM(K195-I195)</f>
        <v>0</v>
      </c>
      <c r="O195" s="2"/>
      <c r="P195" s="2"/>
      <c r="Q195" s="1"/>
      <c r="R195" s="1"/>
      <c r="S195" s="1"/>
      <c r="T195" s="19"/>
    </row>
    <row r="196" spans="1:20" ht="12.75" customHeight="1" x14ac:dyDescent="0.2">
      <c r="A196" s="111"/>
      <c r="B196" s="114"/>
      <c r="C196" s="117"/>
      <c r="D196" s="5" t="s">
        <v>15</v>
      </c>
      <c r="E196" s="30">
        <v>26.585999999999999</v>
      </c>
      <c r="F196" s="29">
        <v>3.33</v>
      </c>
      <c r="G196" s="29">
        <v>15</v>
      </c>
      <c r="H196" s="3">
        <v>88.53</v>
      </c>
      <c r="I196" s="3">
        <v>398.79</v>
      </c>
      <c r="J196" s="2">
        <f>(E196*F196)</f>
        <v>88.531379999999999</v>
      </c>
      <c r="K196" s="2">
        <f t="shared" ref="K196:K197" si="167">(E196*G196)</f>
        <v>398.78999999999996</v>
      </c>
      <c r="L196" s="20">
        <f>SUM(J196,K196)</f>
        <v>487.32137999999998</v>
      </c>
      <c r="M196" s="1">
        <f t="shared" ref="M196:M197" si="168">SUM(J196-H196)</f>
        <v>1.3799999999974943E-3</v>
      </c>
      <c r="N196" s="1">
        <f t="shared" ref="N196:N197" si="169">SUM(K196-I196)</f>
        <v>-5.6843418860808015E-14</v>
      </c>
      <c r="O196" s="2"/>
      <c r="P196" s="2"/>
      <c r="Q196" s="1"/>
      <c r="R196" s="1"/>
      <c r="S196" s="1"/>
      <c r="T196" s="19"/>
    </row>
    <row r="197" spans="1:20" ht="12.75" customHeight="1" x14ac:dyDescent="0.2">
      <c r="A197" s="111"/>
      <c r="B197" s="114"/>
      <c r="C197" s="117"/>
      <c r="D197" s="5" t="s">
        <v>16</v>
      </c>
      <c r="E197" s="31">
        <v>27.286000000000001</v>
      </c>
      <c r="F197" s="29">
        <v>3.33</v>
      </c>
      <c r="G197" s="29">
        <v>15</v>
      </c>
      <c r="H197" s="3">
        <v>90.86</v>
      </c>
      <c r="I197" s="3">
        <v>409.29</v>
      </c>
      <c r="J197" s="2">
        <f>(E197*F197)</f>
        <v>90.862380000000002</v>
      </c>
      <c r="K197" s="2">
        <f t="shared" si="167"/>
        <v>409.29</v>
      </c>
      <c r="L197" s="20">
        <f>SUM(J197,K197)</f>
        <v>500.15237999999999</v>
      </c>
      <c r="M197" s="1">
        <f t="shared" si="168"/>
        <v>2.3800000000022692E-3</v>
      </c>
      <c r="N197" s="1">
        <f t="shared" si="169"/>
        <v>0</v>
      </c>
      <c r="O197" s="2"/>
      <c r="P197" s="2"/>
      <c r="Q197" s="1"/>
      <c r="R197" s="1"/>
      <c r="S197" s="1"/>
      <c r="T197" s="19"/>
    </row>
    <row r="198" spans="1:20" ht="12.75" customHeight="1" x14ac:dyDescent="0.2">
      <c r="A198" s="111"/>
      <c r="B198" s="114"/>
      <c r="C198" s="117"/>
      <c r="D198" s="34" t="s">
        <v>54</v>
      </c>
      <c r="E198" s="16">
        <f>SUM(E195,E196,E197)</f>
        <v>90.855999999999995</v>
      </c>
      <c r="F198" s="16"/>
      <c r="G198" s="16"/>
      <c r="H198" s="44">
        <f>SUM(H195:H197)</f>
        <v>302.55</v>
      </c>
      <c r="I198" s="44">
        <f>SUM(I195:I197)</f>
        <v>1362.84</v>
      </c>
      <c r="J198" s="16">
        <f t="shared" ref="J198:S198" si="170">SUM(J195,J196,J197)</f>
        <v>302.55047999999999</v>
      </c>
      <c r="K198" s="16">
        <f t="shared" si="170"/>
        <v>1362.84</v>
      </c>
      <c r="L198" s="16">
        <f t="shared" si="170"/>
        <v>1665.39048</v>
      </c>
      <c r="M198" s="16">
        <f t="shared" si="170"/>
        <v>4.8000000001025001E-4</v>
      </c>
      <c r="N198" s="16">
        <f t="shared" si="170"/>
        <v>-5.6843418860808015E-14</v>
      </c>
      <c r="O198" s="16">
        <f t="shared" si="170"/>
        <v>0</v>
      </c>
      <c r="P198" s="16">
        <f t="shared" si="170"/>
        <v>0</v>
      </c>
      <c r="Q198" s="16">
        <f t="shared" si="170"/>
        <v>0</v>
      </c>
      <c r="R198" s="16">
        <f t="shared" si="170"/>
        <v>0</v>
      </c>
      <c r="S198" s="16">
        <f t="shared" si="170"/>
        <v>0</v>
      </c>
      <c r="T198" s="17"/>
    </row>
    <row r="199" spans="1:20" ht="12.75" customHeight="1" x14ac:dyDescent="0.2">
      <c r="A199" s="111"/>
      <c r="B199" s="114"/>
      <c r="C199" s="117"/>
      <c r="D199" s="5" t="s">
        <v>17</v>
      </c>
      <c r="E199" s="30">
        <v>38.213999999999999</v>
      </c>
      <c r="F199" s="29">
        <v>3.33</v>
      </c>
      <c r="G199" s="29">
        <v>15</v>
      </c>
      <c r="H199" s="3">
        <v>127.25</v>
      </c>
      <c r="I199" s="3">
        <v>573.21</v>
      </c>
      <c r="J199" s="2">
        <f>(E199*F199)</f>
        <v>127.25261999999999</v>
      </c>
      <c r="K199" s="2">
        <f>(E199*G199)</f>
        <v>573.21</v>
      </c>
      <c r="L199" s="20">
        <f>SUM(J199,K199)</f>
        <v>700.46262000000002</v>
      </c>
      <c r="M199" s="1">
        <f>SUM(J199-H199)</f>
        <v>2.6199999999931833E-3</v>
      </c>
      <c r="N199" s="1">
        <f>SUM(K199-I199)</f>
        <v>0</v>
      </c>
      <c r="O199" s="2"/>
      <c r="P199" s="2"/>
      <c r="Q199" s="1"/>
      <c r="R199" s="1"/>
      <c r="S199" s="1"/>
      <c r="T199" s="19"/>
    </row>
    <row r="200" spans="1:20" ht="12.75" customHeight="1" x14ac:dyDescent="0.2">
      <c r="A200" s="111"/>
      <c r="B200" s="114"/>
      <c r="C200" s="117"/>
      <c r="D200" s="5" t="s">
        <v>18</v>
      </c>
      <c r="E200" s="30">
        <v>37.643999999999998</v>
      </c>
      <c r="F200" s="29">
        <v>3.33</v>
      </c>
      <c r="G200" s="29">
        <v>15</v>
      </c>
      <c r="H200" s="3">
        <v>125.35</v>
      </c>
      <c r="I200" s="3">
        <v>564.65</v>
      </c>
      <c r="J200" s="2">
        <f>(E200*F200)</f>
        <v>125.35451999999999</v>
      </c>
      <c r="K200" s="2">
        <f t="shared" ref="K200:K201" si="171">(E200*G200)</f>
        <v>564.66</v>
      </c>
      <c r="L200" s="20">
        <f>SUM(J200,K200)</f>
        <v>690.01451999999995</v>
      </c>
      <c r="M200" s="1">
        <f t="shared" ref="M200:M201" si="172">SUM(J200-H200)</f>
        <v>4.5199999999994134E-3</v>
      </c>
      <c r="N200" s="1">
        <f t="shared" ref="N200:N201" si="173">SUM(K200-I200)</f>
        <v>9.9999999999909051E-3</v>
      </c>
      <c r="O200" s="2"/>
      <c r="P200" s="2"/>
      <c r="Q200" s="1"/>
      <c r="R200" s="1"/>
      <c r="S200" s="1"/>
      <c r="T200" s="19"/>
    </row>
    <row r="201" spans="1:20" ht="13.5" customHeight="1" x14ac:dyDescent="0.2">
      <c r="A201" s="112"/>
      <c r="B201" s="115"/>
      <c r="C201" s="118"/>
      <c r="D201" s="5" t="s">
        <v>19</v>
      </c>
      <c r="E201" s="31">
        <v>35.67</v>
      </c>
      <c r="F201" s="29">
        <v>3.33</v>
      </c>
      <c r="G201" s="29">
        <v>15</v>
      </c>
      <c r="H201" s="3">
        <v>118.78</v>
      </c>
      <c r="I201" s="3">
        <v>535.04999999999995</v>
      </c>
      <c r="J201" s="2">
        <f>(E201*F201)</f>
        <v>118.78110000000001</v>
      </c>
      <c r="K201" s="2">
        <f t="shared" si="171"/>
        <v>535.05000000000007</v>
      </c>
      <c r="L201" s="20">
        <f>SUM(J201,K201)</f>
        <v>653.83110000000011</v>
      </c>
      <c r="M201" s="1">
        <f t="shared" si="172"/>
        <v>1.1000000000080945E-3</v>
      </c>
      <c r="N201" s="1">
        <f t="shared" si="173"/>
        <v>1.1368683772161603E-13</v>
      </c>
      <c r="O201" s="2"/>
      <c r="P201" s="2"/>
      <c r="Q201" s="1"/>
      <c r="R201" s="1"/>
      <c r="S201" s="1"/>
      <c r="T201" s="19"/>
    </row>
    <row r="202" spans="1:20" ht="24.75" x14ac:dyDescent="0.25">
      <c r="A202" s="8"/>
      <c r="B202" s="8"/>
      <c r="C202" s="8"/>
      <c r="D202" s="34" t="s">
        <v>55</v>
      </c>
      <c r="E202" s="16">
        <f>SUM(E199,E200,E201)</f>
        <v>111.52800000000001</v>
      </c>
      <c r="F202" s="16"/>
      <c r="G202" s="16"/>
      <c r="H202" s="44">
        <f>SUM(H199:H201)</f>
        <v>371.38</v>
      </c>
      <c r="I202" s="44">
        <f>SUM(I199:I201)</f>
        <v>1672.91</v>
      </c>
      <c r="J202" s="16">
        <f t="shared" ref="J202:S202" si="174">SUM(J199,J200,J201)</f>
        <v>371.38824</v>
      </c>
      <c r="K202" s="16">
        <f t="shared" si="174"/>
        <v>1672.92</v>
      </c>
      <c r="L202" s="16">
        <f t="shared" si="174"/>
        <v>2044.3082400000001</v>
      </c>
      <c r="M202" s="16">
        <f t="shared" si="174"/>
        <v>8.2400000000006912E-3</v>
      </c>
      <c r="N202" s="16">
        <f t="shared" si="174"/>
        <v>1.0000000000104592E-2</v>
      </c>
      <c r="O202" s="16">
        <f t="shared" si="174"/>
        <v>0</v>
      </c>
      <c r="P202" s="16">
        <f t="shared" si="174"/>
        <v>0</v>
      </c>
      <c r="Q202" s="16">
        <f t="shared" si="174"/>
        <v>0</v>
      </c>
      <c r="R202" s="16">
        <f t="shared" si="174"/>
        <v>0</v>
      </c>
      <c r="S202" s="16">
        <f t="shared" si="174"/>
        <v>0</v>
      </c>
      <c r="T202" s="17"/>
    </row>
    <row r="203" spans="1:20" s="43" customFormat="1" ht="24" x14ac:dyDescent="0.2">
      <c r="A203" s="73"/>
      <c r="B203" s="73"/>
      <c r="C203" s="74"/>
      <c r="D203" s="72" t="s">
        <v>58</v>
      </c>
      <c r="E203" s="75">
        <f>SUM(E190+E194+E198+E202)</f>
        <v>329.834</v>
      </c>
      <c r="F203" s="75"/>
      <c r="G203" s="75"/>
      <c r="H203" s="76">
        <f>SUM(H202,H198,H194,H190)</f>
        <v>1098.3300000000002</v>
      </c>
      <c r="I203" s="76">
        <f>SUM(I202,I198,I194,I190)</f>
        <v>4947.4799999999996</v>
      </c>
      <c r="J203" s="75">
        <f t="shared" ref="J203:S203" si="175">SUM(J190+J194+J198+J202)</f>
        <v>1098.3472200000001</v>
      </c>
      <c r="K203" s="75">
        <f>SUM(K190,K194,K198,K202)</f>
        <v>4947.51</v>
      </c>
      <c r="L203" s="75">
        <f t="shared" si="175"/>
        <v>6045.8572199999999</v>
      </c>
      <c r="M203" s="75">
        <f t="shared" si="175"/>
        <v>1.7220000000058633E-2</v>
      </c>
      <c r="N203" s="75">
        <f t="shared" si="175"/>
        <v>3.0000000000114824E-2</v>
      </c>
      <c r="O203" s="75">
        <f t="shared" si="175"/>
        <v>0</v>
      </c>
      <c r="P203" s="75">
        <f t="shared" si="175"/>
        <v>0</v>
      </c>
      <c r="Q203" s="75">
        <f t="shared" si="175"/>
        <v>0</v>
      </c>
      <c r="R203" s="75">
        <f t="shared" si="175"/>
        <v>0</v>
      </c>
      <c r="S203" s="75">
        <f t="shared" si="175"/>
        <v>0</v>
      </c>
      <c r="T203" s="77"/>
    </row>
    <row r="204" spans="1:20" s="43" customFormat="1" ht="36" x14ac:dyDescent="0.2">
      <c r="A204" s="38"/>
      <c r="B204" s="38"/>
      <c r="C204" s="39"/>
      <c r="D204" s="40" t="s">
        <v>59</v>
      </c>
      <c r="E204" s="41">
        <f>E203+'2012'!E204</f>
        <v>770.77700000000004</v>
      </c>
      <c r="F204" s="41"/>
      <c r="G204" s="41"/>
      <c r="H204" s="41">
        <f>H203+'2012'!H204</f>
        <v>2566.67</v>
      </c>
      <c r="I204" s="41">
        <f>I203+'2012'!I204</f>
        <v>6699.4809999999998</v>
      </c>
      <c r="J204" s="41">
        <f>J203+'2012'!J204</f>
        <v>2566.6887900000002</v>
      </c>
      <c r="K204" s="41">
        <f>K203+'2012'!K204</f>
        <v>6699.5110000000004</v>
      </c>
      <c r="L204" s="41">
        <f>L203+'2012'!L204</f>
        <v>9266.1997900000006</v>
      </c>
      <c r="M204" s="41">
        <f>M203+'2012'!M204</f>
        <v>1.8790000000084461E-2</v>
      </c>
      <c r="N204" s="41">
        <f>N203+'2012'!N204</f>
        <v>3.3000000000125596E-2</v>
      </c>
      <c r="O204" s="41">
        <f>O203+'2012'!O204</f>
        <v>0</v>
      </c>
      <c r="P204" s="41">
        <f>P203+'2012'!P204</f>
        <v>0</v>
      </c>
      <c r="Q204" s="41">
        <f>Q203+'2012'!Q204</f>
        <v>0</v>
      </c>
      <c r="R204" s="41">
        <f>R203+'2012'!R204</f>
        <v>0</v>
      </c>
      <c r="S204" s="41">
        <f>S203+'2012'!S204</f>
        <v>0</v>
      </c>
      <c r="T204" s="42"/>
    </row>
    <row r="205" spans="1:20" ht="12.75" customHeight="1" x14ac:dyDescent="0.2">
      <c r="A205" s="119">
        <v>12</v>
      </c>
      <c r="B205" s="113" t="s">
        <v>35</v>
      </c>
      <c r="C205" s="116" t="s">
        <v>28</v>
      </c>
      <c r="D205" s="5" t="s">
        <v>8</v>
      </c>
      <c r="E205" s="30">
        <v>29.533999999999999</v>
      </c>
      <c r="F205" s="29">
        <v>3.33</v>
      </c>
      <c r="G205" s="29">
        <v>15</v>
      </c>
      <c r="H205" s="3">
        <v>98.35</v>
      </c>
      <c r="I205" s="3">
        <v>443.02</v>
      </c>
      <c r="J205" s="2">
        <f>(E205*F205)</f>
        <v>98.348219999999998</v>
      </c>
      <c r="K205" s="2">
        <f>(E205*G205)</f>
        <v>443.01</v>
      </c>
      <c r="L205" s="20">
        <f>SUM(J205,K205)</f>
        <v>541.35821999999996</v>
      </c>
      <c r="M205" s="1">
        <f>SUM(J205-H205)</f>
        <v>-1.7799999999965621E-3</v>
      </c>
      <c r="N205" s="1">
        <f>SUM(K205-I205)</f>
        <v>-9.9999999999909051E-3</v>
      </c>
      <c r="O205" s="2"/>
      <c r="P205" s="2"/>
      <c r="Q205" s="1"/>
      <c r="R205" s="1"/>
      <c r="S205" s="1"/>
      <c r="T205" s="19"/>
    </row>
    <row r="206" spans="1:20" x14ac:dyDescent="0.2">
      <c r="A206" s="120"/>
      <c r="B206" s="114"/>
      <c r="C206" s="117"/>
      <c r="D206" s="5" t="s">
        <v>9</v>
      </c>
      <c r="E206" s="53">
        <v>19.364000000000001</v>
      </c>
      <c r="F206" s="29">
        <v>3.33</v>
      </c>
      <c r="G206" s="29">
        <v>15</v>
      </c>
      <c r="H206" s="3">
        <v>64.48</v>
      </c>
      <c r="I206" s="3">
        <v>290.47000000000003</v>
      </c>
      <c r="J206" s="2">
        <f>(E206*F206)</f>
        <v>64.482120000000009</v>
      </c>
      <c r="K206" s="2">
        <f t="shared" ref="K206:K207" si="176">(E206*G206)</f>
        <v>290.46000000000004</v>
      </c>
      <c r="L206" s="20">
        <f>SUM(J206,K206)</f>
        <v>354.94212000000005</v>
      </c>
      <c r="M206" s="1">
        <f t="shared" ref="M206:M207" si="177">SUM(J206-H206)</f>
        <v>2.1200000000050068E-3</v>
      </c>
      <c r="N206" s="1">
        <f t="shared" ref="N206:N207" si="178">SUM(K206-I206)</f>
        <v>-9.9999999999909051E-3</v>
      </c>
      <c r="O206" s="2"/>
      <c r="P206" s="2"/>
      <c r="Q206" s="1"/>
      <c r="R206" s="1"/>
      <c r="S206" s="1"/>
      <c r="T206" s="19"/>
    </row>
    <row r="207" spans="1:20" x14ac:dyDescent="0.2">
      <c r="A207" s="120"/>
      <c r="B207" s="114"/>
      <c r="C207" s="117"/>
      <c r="D207" s="5" t="s">
        <v>10</v>
      </c>
      <c r="E207" s="31">
        <v>28.72</v>
      </c>
      <c r="F207" s="29">
        <v>3.33</v>
      </c>
      <c r="G207" s="29">
        <v>15</v>
      </c>
      <c r="H207" s="3">
        <v>95.64</v>
      </c>
      <c r="I207" s="3">
        <v>430.8</v>
      </c>
      <c r="J207" s="2">
        <f>(E207*F207)</f>
        <v>95.637599999999992</v>
      </c>
      <c r="K207" s="2">
        <f t="shared" si="176"/>
        <v>430.79999999999995</v>
      </c>
      <c r="L207" s="20">
        <f>SUM(J207,K207)</f>
        <v>526.43759999999997</v>
      </c>
      <c r="M207" s="1">
        <f t="shared" si="177"/>
        <v>-2.4000000000086175E-3</v>
      </c>
      <c r="N207" s="1">
        <f t="shared" si="178"/>
        <v>-5.6843418860808015E-14</v>
      </c>
      <c r="O207" s="2"/>
      <c r="P207" s="2"/>
      <c r="Q207" s="1"/>
      <c r="R207" s="1"/>
      <c r="S207" s="1"/>
      <c r="T207" s="19"/>
    </row>
    <row r="208" spans="1:20" ht="24" x14ac:dyDescent="0.2">
      <c r="A208" s="120"/>
      <c r="B208" s="114"/>
      <c r="C208" s="117"/>
      <c r="D208" s="34" t="s">
        <v>52</v>
      </c>
      <c r="E208" s="16">
        <f>SUM(E205,E206,E207)</f>
        <v>77.617999999999995</v>
      </c>
      <c r="F208" s="16"/>
      <c r="G208" s="16"/>
      <c r="H208" s="44">
        <f>SUM(H205:H207)</f>
        <v>258.46999999999997</v>
      </c>
      <c r="I208" s="44">
        <f>SUM(I205:I207)</f>
        <v>1164.29</v>
      </c>
      <c r="J208" s="16">
        <f t="shared" ref="J208:S208" si="179">SUM(J205,J206,J207)</f>
        <v>258.46794</v>
      </c>
      <c r="K208" s="16">
        <f t="shared" si="179"/>
        <v>1164.27</v>
      </c>
      <c r="L208" s="16">
        <f t="shared" si="179"/>
        <v>1422.73794</v>
      </c>
      <c r="M208" s="16">
        <f t="shared" si="179"/>
        <v>-2.0600000000001728E-3</v>
      </c>
      <c r="N208" s="16">
        <f t="shared" si="179"/>
        <v>-2.0000000000038654E-2</v>
      </c>
      <c r="O208" s="16">
        <f t="shared" si="179"/>
        <v>0</v>
      </c>
      <c r="P208" s="16">
        <f t="shared" si="179"/>
        <v>0</v>
      </c>
      <c r="Q208" s="16">
        <f t="shared" si="179"/>
        <v>0</v>
      </c>
      <c r="R208" s="16">
        <f t="shared" si="179"/>
        <v>0</v>
      </c>
      <c r="S208" s="16">
        <f t="shared" si="179"/>
        <v>0</v>
      </c>
      <c r="T208" s="17"/>
    </row>
    <row r="209" spans="1:20" x14ac:dyDescent="0.2">
      <c r="A209" s="120"/>
      <c r="B209" s="114"/>
      <c r="C209" s="117"/>
      <c r="D209" s="5" t="s">
        <v>11</v>
      </c>
      <c r="E209" s="30">
        <v>24.608000000000001</v>
      </c>
      <c r="F209" s="29">
        <v>3.33</v>
      </c>
      <c r="G209" s="29">
        <v>15</v>
      </c>
      <c r="H209" s="3">
        <v>81.95</v>
      </c>
      <c r="I209" s="3">
        <v>369.12</v>
      </c>
      <c r="J209" s="2">
        <f>(E209*F209)</f>
        <v>81.944640000000007</v>
      </c>
      <c r="K209" s="2">
        <f>(E209*G209)</f>
        <v>369.12</v>
      </c>
      <c r="L209" s="20">
        <f>SUM(J209,K209)</f>
        <v>451.06464</v>
      </c>
      <c r="M209" s="1">
        <f>SUM(J209-H209)</f>
        <v>-5.3599999999960346E-3</v>
      </c>
      <c r="N209" s="1">
        <f>SUM(K209-I209)</f>
        <v>0</v>
      </c>
      <c r="O209" s="2"/>
      <c r="P209" s="2"/>
      <c r="Q209" s="1"/>
      <c r="R209" s="1"/>
      <c r="S209" s="1"/>
      <c r="T209" s="19"/>
    </row>
    <row r="210" spans="1:20" x14ac:dyDescent="0.2">
      <c r="A210" s="120"/>
      <c r="B210" s="114"/>
      <c r="C210" s="117"/>
      <c r="D210" s="5" t="s">
        <v>12</v>
      </c>
      <c r="E210" s="30">
        <v>24.06</v>
      </c>
      <c r="F210" s="29">
        <v>3.33</v>
      </c>
      <c r="G210" s="29">
        <v>15</v>
      </c>
      <c r="H210" s="3">
        <v>80.12</v>
      </c>
      <c r="I210" s="3">
        <v>360.89</v>
      </c>
      <c r="J210" s="2">
        <f>(E210*F210)</f>
        <v>80.119799999999998</v>
      </c>
      <c r="K210" s="2">
        <f t="shared" ref="K210:K211" si="180">(E210*G210)</f>
        <v>360.9</v>
      </c>
      <c r="L210" s="20">
        <f>SUM(J210,K210)</f>
        <v>441.01979999999998</v>
      </c>
      <c r="M210" s="1">
        <f t="shared" ref="M210:M211" si="181">SUM(J210-H210)</f>
        <v>-2.0000000000663931E-4</v>
      </c>
      <c r="N210" s="1">
        <f t="shared" ref="N210:N211" si="182">SUM(K210-I210)</f>
        <v>9.9999999999909051E-3</v>
      </c>
      <c r="O210" s="2"/>
      <c r="P210" s="2"/>
      <c r="Q210" s="1"/>
      <c r="R210" s="1"/>
      <c r="S210" s="1"/>
      <c r="T210" s="19"/>
    </row>
    <row r="211" spans="1:20" x14ac:dyDescent="0.2">
      <c r="A211" s="120"/>
      <c r="B211" s="115"/>
      <c r="C211" s="117"/>
      <c r="D211" s="5" t="s">
        <v>13</v>
      </c>
      <c r="E211" s="30">
        <v>25.686</v>
      </c>
      <c r="F211" s="29">
        <v>3.33</v>
      </c>
      <c r="G211" s="29">
        <v>15</v>
      </c>
      <c r="H211" s="3">
        <v>85.53</v>
      </c>
      <c r="I211" s="3">
        <v>385.29</v>
      </c>
      <c r="J211" s="2">
        <f>(E211*F211)</f>
        <v>85.534379999999999</v>
      </c>
      <c r="K211" s="2">
        <f t="shared" si="180"/>
        <v>385.29</v>
      </c>
      <c r="L211" s="20">
        <f>SUM(J211,K211)</f>
        <v>470.82438000000002</v>
      </c>
      <c r="M211" s="1">
        <f t="shared" si="181"/>
        <v>4.379999999997608E-3</v>
      </c>
      <c r="N211" s="1">
        <f t="shared" si="182"/>
        <v>0</v>
      </c>
      <c r="O211" s="2"/>
      <c r="P211" s="2"/>
      <c r="Q211" s="1"/>
      <c r="R211" s="1"/>
      <c r="S211" s="1"/>
      <c r="T211" s="19"/>
    </row>
    <row r="212" spans="1:20" ht="24" x14ac:dyDescent="0.2">
      <c r="A212" s="120"/>
      <c r="B212" s="37"/>
      <c r="C212" s="117"/>
      <c r="D212" s="34" t="s">
        <v>53</v>
      </c>
      <c r="E212" s="16">
        <f>SUM(E209,E210,E211)</f>
        <v>74.353999999999999</v>
      </c>
      <c r="F212" s="16"/>
      <c r="G212" s="16"/>
      <c r="H212" s="44">
        <f>SUM(H209:H211)</f>
        <v>247.6</v>
      </c>
      <c r="I212" s="44">
        <f>SUM(I209:I211)</f>
        <v>1115.3</v>
      </c>
      <c r="J212" s="16">
        <f t="shared" ref="J212:S212" si="183">SUM(J209,J210,J211)</f>
        <v>247.59881999999999</v>
      </c>
      <c r="K212" s="16">
        <f t="shared" si="183"/>
        <v>1115.31</v>
      </c>
      <c r="L212" s="16">
        <f t="shared" si="183"/>
        <v>1362.9088200000001</v>
      </c>
      <c r="M212" s="16">
        <f t="shared" si="183"/>
        <v>-1.1800000000050659E-3</v>
      </c>
      <c r="N212" s="16">
        <f t="shared" si="183"/>
        <v>9.9999999999909051E-3</v>
      </c>
      <c r="O212" s="16">
        <f t="shared" si="183"/>
        <v>0</v>
      </c>
      <c r="P212" s="16">
        <f t="shared" si="183"/>
        <v>0</v>
      </c>
      <c r="Q212" s="16">
        <f t="shared" si="183"/>
        <v>0</v>
      </c>
      <c r="R212" s="16">
        <f t="shared" si="183"/>
        <v>0</v>
      </c>
      <c r="S212" s="16">
        <f t="shared" si="183"/>
        <v>0</v>
      </c>
      <c r="T212" s="17"/>
    </row>
    <row r="213" spans="1:20" ht="12.75" customHeight="1" x14ac:dyDescent="0.2">
      <c r="A213" s="120"/>
      <c r="B213" s="113" t="s">
        <v>29</v>
      </c>
      <c r="C213" s="117"/>
      <c r="D213" s="5" t="s">
        <v>14</v>
      </c>
      <c r="E213" s="30">
        <v>30.635999999999999</v>
      </c>
      <c r="F213" s="29">
        <v>3.33</v>
      </c>
      <c r="G213" s="29">
        <v>15</v>
      </c>
      <c r="H213" s="3">
        <v>102.02</v>
      </c>
      <c r="I213" s="3">
        <v>459.54</v>
      </c>
      <c r="J213" s="2">
        <f>(E213*F213)</f>
        <v>102.01788000000001</v>
      </c>
      <c r="K213" s="2">
        <f>(E213*G213)</f>
        <v>459.53999999999996</v>
      </c>
      <c r="L213" s="20">
        <f>SUM(J213,K213)</f>
        <v>561.55787999999995</v>
      </c>
      <c r="M213" s="1">
        <f>SUM(J213-H213)</f>
        <v>-2.1199999999907959E-3</v>
      </c>
      <c r="N213" s="1">
        <f>SUM(K213-I213)</f>
        <v>-5.6843418860808015E-14</v>
      </c>
      <c r="O213" s="2"/>
      <c r="P213" s="2"/>
      <c r="Q213" s="1"/>
      <c r="R213" s="1"/>
      <c r="S213" s="1"/>
      <c r="T213" s="19"/>
    </row>
    <row r="214" spans="1:20" x14ac:dyDescent="0.2">
      <c r="A214" s="120"/>
      <c r="B214" s="114"/>
      <c r="C214" s="117"/>
      <c r="D214" s="5" t="s">
        <v>15</v>
      </c>
      <c r="E214" s="30">
        <v>34.950000000000003</v>
      </c>
      <c r="F214" s="29">
        <v>3.33</v>
      </c>
      <c r="G214" s="29">
        <v>15</v>
      </c>
      <c r="H214" s="3">
        <v>116.38</v>
      </c>
      <c r="I214" s="3">
        <v>524.25</v>
      </c>
      <c r="J214" s="2">
        <f>(E214*F214)</f>
        <v>116.38350000000001</v>
      </c>
      <c r="K214" s="2">
        <f t="shared" ref="K214:K215" si="184">(E214*G214)</f>
        <v>524.25</v>
      </c>
      <c r="L214" s="20">
        <f>SUM(J214,K214)</f>
        <v>640.63350000000003</v>
      </c>
      <c r="M214" s="1">
        <f t="shared" ref="M214:M215" si="185">SUM(J214-H214)</f>
        <v>3.500000000016712E-3</v>
      </c>
      <c r="N214" s="1">
        <f t="shared" ref="N214:N215" si="186">SUM(K214-I214)</f>
        <v>0</v>
      </c>
      <c r="O214" s="2"/>
      <c r="P214" s="2"/>
      <c r="Q214" s="1"/>
      <c r="R214" s="1"/>
      <c r="S214" s="1"/>
      <c r="T214" s="19"/>
    </row>
    <row r="215" spans="1:20" x14ac:dyDescent="0.2">
      <c r="A215" s="120"/>
      <c r="B215" s="114"/>
      <c r="C215" s="117"/>
      <c r="D215" s="5" t="s">
        <v>16</v>
      </c>
      <c r="E215" s="31">
        <v>23.396999999999998</v>
      </c>
      <c r="F215" s="29">
        <v>3.33</v>
      </c>
      <c r="G215" s="29">
        <v>15</v>
      </c>
      <c r="H215" s="3">
        <v>77.91</v>
      </c>
      <c r="I215" s="3">
        <v>350.96</v>
      </c>
      <c r="J215" s="2">
        <f>(E215*F215)</f>
        <v>77.912009999999995</v>
      </c>
      <c r="K215" s="2">
        <f t="shared" si="184"/>
        <v>350.95499999999998</v>
      </c>
      <c r="L215" s="20">
        <f>SUM(J215,K215)</f>
        <v>428.86700999999999</v>
      </c>
      <c r="M215" s="1">
        <f t="shared" si="185"/>
        <v>2.009999999998513E-3</v>
      </c>
      <c r="N215" s="1">
        <f t="shared" si="186"/>
        <v>-4.9999999999954525E-3</v>
      </c>
      <c r="O215" s="2"/>
      <c r="P215" s="2"/>
      <c r="Q215" s="1"/>
      <c r="R215" s="1"/>
      <c r="S215" s="1"/>
      <c r="T215" s="19"/>
    </row>
    <row r="216" spans="1:20" ht="24" x14ac:dyDescent="0.2">
      <c r="A216" s="120"/>
      <c r="B216" s="114"/>
      <c r="C216" s="117"/>
      <c r="D216" s="34" t="s">
        <v>54</v>
      </c>
      <c r="E216" s="16">
        <f>SUM(E213,E214,E215)</f>
        <v>88.983000000000004</v>
      </c>
      <c r="F216" s="16"/>
      <c r="G216" s="16"/>
      <c r="H216" s="44">
        <f>SUM(H213:H215)</f>
        <v>296.30999999999995</v>
      </c>
      <c r="I216" s="44">
        <f>SUM(I213:I215)</f>
        <v>1334.75</v>
      </c>
      <c r="J216" s="16">
        <f t="shared" ref="J216:S216" si="187">SUM(J213,J214,J215)</f>
        <v>296.31339000000003</v>
      </c>
      <c r="K216" s="16">
        <f t="shared" si="187"/>
        <v>1334.7449999999999</v>
      </c>
      <c r="L216" s="16">
        <f t="shared" si="187"/>
        <v>1631.0583899999999</v>
      </c>
      <c r="M216" s="16">
        <f t="shared" si="187"/>
        <v>3.390000000024429E-3</v>
      </c>
      <c r="N216" s="16">
        <f t="shared" si="187"/>
        <v>-5.0000000000522959E-3</v>
      </c>
      <c r="O216" s="16">
        <f t="shared" si="187"/>
        <v>0</v>
      </c>
      <c r="P216" s="16">
        <f t="shared" si="187"/>
        <v>0</v>
      </c>
      <c r="Q216" s="16">
        <f t="shared" si="187"/>
        <v>0</v>
      </c>
      <c r="R216" s="16">
        <f t="shared" si="187"/>
        <v>0</v>
      </c>
      <c r="S216" s="16">
        <f t="shared" si="187"/>
        <v>0</v>
      </c>
      <c r="T216" s="17"/>
    </row>
    <row r="217" spans="1:20" x14ac:dyDescent="0.2">
      <c r="A217" s="120"/>
      <c r="B217" s="114"/>
      <c r="C217" s="117"/>
      <c r="D217" s="5" t="s">
        <v>17</v>
      </c>
      <c r="E217" s="30">
        <v>37.860999999999997</v>
      </c>
      <c r="F217" s="29">
        <v>3.33</v>
      </c>
      <c r="G217" s="29">
        <v>15</v>
      </c>
      <c r="H217" s="3">
        <v>126.08</v>
      </c>
      <c r="I217" s="3">
        <v>567.91</v>
      </c>
      <c r="J217" s="2">
        <f>(E217*F217)</f>
        <v>126.07713</v>
      </c>
      <c r="K217" s="2">
        <f>(E217*G217)</f>
        <v>567.91499999999996</v>
      </c>
      <c r="L217" s="20">
        <f>SUM(J217,K217)</f>
        <v>693.99212999999997</v>
      </c>
      <c r="M217" s="1">
        <f>SUM(J217-H217)</f>
        <v>-2.8700000000014825E-3</v>
      </c>
      <c r="N217" s="1">
        <f>SUM(K217-I217)</f>
        <v>4.9999999999954525E-3</v>
      </c>
      <c r="O217" s="2"/>
      <c r="P217" s="2"/>
      <c r="Q217" s="1"/>
      <c r="R217" s="1"/>
      <c r="S217" s="1"/>
      <c r="T217" s="19"/>
    </row>
    <row r="218" spans="1:20" x14ac:dyDescent="0.2">
      <c r="A218" s="120"/>
      <c r="B218" s="114"/>
      <c r="C218" s="117"/>
      <c r="D218" s="5" t="s">
        <v>18</v>
      </c>
      <c r="E218" s="30">
        <v>39.665999999999997</v>
      </c>
      <c r="F218" s="29">
        <v>3.33</v>
      </c>
      <c r="G218" s="29">
        <v>15</v>
      </c>
      <c r="H218" s="3">
        <v>132.09</v>
      </c>
      <c r="I218" s="3">
        <v>594.98</v>
      </c>
      <c r="J218" s="2">
        <f>(E218*F218)</f>
        <v>132.08777999999998</v>
      </c>
      <c r="K218" s="2">
        <f t="shared" ref="K218:K219" si="188">(E218*G218)</f>
        <v>594.99</v>
      </c>
      <c r="L218" s="20">
        <f>SUM(J218,K218)</f>
        <v>727.07777999999996</v>
      </c>
      <c r="M218" s="1">
        <f t="shared" ref="M218:M219" si="189">SUM(J218-H218)</f>
        <v>-2.2200000000225373E-3</v>
      </c>
      <c r="N218" s="1">
        <f t="shared" ref="N218:N219" si="190">SUM(K218-I218)</f>
        <v>9.9999999999909051E-3</v>
      </c>
      <c r="O218" s="2"/>
      <c r="P218" s="2"/>
      <c r="Q218" s="1"/>
      <c r="R218" s="1"/>
      <c r="S218" s="1"/>
      <c r="T218" s="19"/>
    </row>
    <row r="219" spans="1:20" x14ac:dyDescent="0.2">
      <c r="A219" s="121"/>
      <c r="B219" s="115"/>
      <c r="C219" s="118"/>
      <c r="D219" s="5" t="s">
        <v>19</v>
      </c>
      <c r="E219" s="31">
        <v>35.021999999999998</v>
      </c>
      <c r="F219" s="29">
        <v>3.33</v>
      </c>
      <c r="G219" s="29">
        <v>15</v>
      </c>
      <c r="H219" s="3">
        <v>116.62</v>
      </c>
      <c r="I219" s="3">
        <v>525.33000000000004</v>
      </c>
      <c r="J219" s="2">
        <f>(E219*F219)</f>
        <v>116.62326</v>
      </c>
      <c r="K219" s="2">
        <f t="shared" si="188"/>
        <v>525.32999999999993</v>
      </c>
      <c r="L219" s="20">
        <f>SUM(J219,K219)</f>
        <v>641.95325999999989</v>
      </c>
      <c r="M219" s="1">
        <f t="shared" si="189"/>
        <v>3.2599999999973761E-3</v>
      </c>
      <c r="N219" s="1">
        <f t="shared" si="190"/>
        <v>-1.1368683772161603E-13</v>
      </c>
      <c r="O219" s="2"/>
      <c r="P219" s="2"/>
      <c r="Q219" s="1"/>
      <c r="R219" s="1"/>
      <c r="S219" s="1"/>
      <c r="T219" s="19"/>
    </row>
    <row r="220" spans="1:20" ht="24" x14ac:dyDescent="0.2">
      <c r="A220" s="14"/>
      <c r="B220" s="14"/>
      <c r="C220" s="14"/>
      <c r="D220" s="34" t="s">
        <v>55</v>
      </c>
      <c r="E220" s="16">
        <f>SUM(E217,E218,E219)</f>
        <v>112.54899999999998</v>
      </c>
      <c r="F220" s="16"/>
      <c r="G220" s="16"/>
      <c r="H220" s="44">
        <f>SUM(H217:H219)</f>
        <v>374.79</v>
      </c>
      <c r="I220" s="44">
        <f>SUM(I217:I219)</f>
        <v>1688.2199999999998</v>
      </c>
      <c r="J220" s="16">
        <f t="shared" ref="J220:S220" si="191">SUM(J217,J218,J219)</f>
        <v>374.78816999999998</v>
      </c>
      <c r="K220" s="16">
        <f t="shared" si="191"/>
        <v>1688.2349999999999</v>
      </c>
      <c r="L220" s="16">
        <f t="shared" si="191"/>
        <v>2063.0231699999999</v>
      </c>
      <c r="M220" s="16">
        <f t="shared" si="191"/>
        <v>-1.8300000000266436E-3</v>
      </c>
      <c r="N220" s="16">
        <f t="shared" si="191"/>
        <v>1.4999999999872671E-2</v>
      </c>
      <c r="O220" s="16">
        <f t="shared" si="191"/>
        <v>0</v>
      </c>
      <c r="P220" s="16">
        <f t="shared" si="191"/>
        <v>0</v>
      </c>
      <c r="Q220" s="16">
        <f t="shared" si="191"/>
        <v>0</v>
      </c>
      <c r="R220" s="16">
        <f t="shared" si="191"/>
        <v>0</v>
      </c>
      <c r="S220" s="16">
        <f t="shared" si="191"/>
        <v>0</v>
      </c>
      <c r="T220" s="17"/>
    </row>
    <row r="221" spans="1:20" s="43" customFormat="1" ht="24" x14ac:dyDescent="0.2">
      <c r="A221" s="73"/>
      <c r="B221" s="73"/>
      <c r="C221" s="74"/>
      <c r="D221" s="72" t="s">
        <v>58</v>
      </c>
      <c r="E221" s="75">
        <f>SUM(E208+E212+E216+E220)</f>
        <v>353.50399999999996</v>
      </c>
      <c r="F221" s="75"/>
      <c r="G221" s="75"/>
      <c r="H221" s="76">
        <f>SUM(H220,H216,H212,H208)</f>
        <v>1177.1699999999998</v>
      </c>
      <c r="I221" s="76">
        <f>SUM(I220,I216,I212,I208)</f>
        <v>5302.5599999999995</v>
      </c>
      <c r="J221" s="75">
        <f t="shared" ref="J221:S221" si="192">SUM(J208+J212+J216+J220)</f>
        <v>1177.16832</v>
      </c>
      <c r="K221" s="75">
        <f t="shared" si="192"/>
        <v>5302.5599999999995</v>
      </c>
      <c r="L221" s="75">
        <f t="shared" si="192"/>
        <v>6479.7283200000002</v>
      </c>
      <c r="M221" s="75">
        <f>SUM(M220,M216,M212,M208)</f>
        <v>-1.6800000000074533E-3</v>
      </c>
      <c r="N221" s="75">
        <f>SUM(N208,N212,N216,N220)</f>
        <v>-2.2737367544323206E-13</v>
      </c>
      <c r="O221" s="75">
        <f t="shared" si="192"/>
        <v>0</v>
      </c>
      <c r="P221" s="75">
        <f t="shared" si="192"/>
        <v>0</v>
      </c>
      <c r="Q221" s="75">
        <f t="shared" si="192"/>
        <v>0</v>
      </c>
      <c r="R221" s="75">
        <f t="shared" si="192"/>
        <v>0</v>
      </c>
      <c r="S221" s="75">
        <f t="shared" si="192"/>
        <v>0</v>
      </c>
      <c r="T221" s="77"/>
    </row>
    <row r="222" spans="1:20" s="43" customFormat="1" ht="36" x14ac:dyDescent="0.2">
      <c r="A222" s="38"/>
      <c r="B222" s="38"/>
      <c r="C222" s="39"/>
      <c r="D222" s="40" t="s">
        <v>59</v>
      </c>
      <c r="E222" s="41">
        <f>E221+'2012'!E222</f>
        <v>988.56799999999998</v>
      </c>
      <c r="F222" s="41"/>
      <c r="G222" s="41"/>
      <c r="H222" s="41">
        <f>H221+'2012'!H222</f>
        <v>3291.9479999999994</v>
      </c>
      <c r="I222" s="41">
        <f>I221+'2012'!I222</f>
        <v>9387.0390000000007</v>
      </c>
      <c r="J222" s="41">
        <f>J221+'2012'!J222</f>
        <v>3291.9376299999994</v>
      </c>
      <c r="K222" s="41">
        <f>K221+'2012'!K222</f>
        <v>9386.9930000000004</v>
      </c>
      <c r="L222" s="41">
        <f>L221+'2012'!L222</f>
        <v>12678.930630000001</v>
      </c>
      <c r="M222" s="41">
        <f>M221+'2012'!M222</f>
        <v>-1.5369999999954587E-2</v>
      </c>
      <c r="N222" s="41">
        <f>N221+'2012'!N222</f>
        <v>-4.0000000003139746E-3</v>
      </c>
      <c r="O222" s="41">
        <f>O221+'2012'!O222</f>
        <v>0</v>
      </c>
      <c r="P222" s="41">
        <f>P221+'2012'!P222</f>
        <v>0</v>
      </c>
      <c r="Q222" s="41">
        <f>Q221+'2012'!Q222</f>
        <v>0</v>
      </c>
      <c r="R222" s="41">
        <f>R221+'2012'!R222</f>
        <v>0</v>
      </c>
      <c r="S222" s="41">
        <f>S221+'2012'!S222</f>
        <v>0</v>
      </c>
      <c r="T222" s="42"/>
    </row>
    <row r="223" spans="1:20" s="6" customFormat="1" ht="25.5" x14ac:dyDescent="0.2">
      <c r="D223" s="79" t="s">
        <v>60</v>
      </c>
      <c r="E223" s="80">
        <f>E23+E41+E59+E77+E95+E113+E131+E149+E167+E185+E203+E221</f>
        <v>132572.00599999999</v>
      </c>
      <c r="F223" s="80"/>
      <c r="G223" s="80"/>
      <c r="H223" s="80">
        <f t="shared" ref="H223:S223" si="193">H23+H41+H59+H77+H95+H113+H131+H149+H167+H185+H203+H221</f>
        <v>534768.54</v>
      </c>
      <c r="I223" s="80">
        <f t="shared" si="193"/>
        <v>1502815.07</v>
      </c>
      <c r="J223" s="80">
        <f t="shared" si="193"/>
        <v>597146.60718000005</v>
      </c>
      <c r="K223" s="80">
        <f t="shared" si="193"/>
        <v>1698972.48</v>
      </c>
      <c r="L223" s="80">
        <f t="shared" si="193"/>
        <v>2261557.92717</v>
      </c>
      <c r="M223" s="80">
        <f t="shared" si="193"/>
        <v>62378.068369999943</v>
      </c>
      <c r="N223" s="80">
        <f t="shared" si="193"/>
        <v>196157.405</v>
      </c>
      <c r="O223" s="80">
        <f t="shared" si="193"/>
        <v>0</v>
      </c>
      <c r="P223" s="80">
        <f t="shared" si="193"/>
        <v>0</v>
      </c>
      <c r="Q223" s="80">
        <f t="shared" si="193"/>
        <v>0</v>
      </c>
      <c r="R223" s="80">
        <f t="shared" si="193"/>
        <v>0</v>
      </c>
      <c r="S223" s="80">
        <f t="shared" si="193"/>
        <v>0</v>
      </c>
    </row>
    <row r="224" spans="1:20" s="6" customFormat="1" x14ac:dyDescent="0.2">
      <c r="O224" s="7"/>
    </row>
    <row r="225" spans="15:15" s="6" customFormat="1" x14ac:dyDescent="0.2">
      <c r="O225" s="7"/>
    </row>
    <row r="226" spans="15:15" s="6" customFormat="1" x14ac:dyDescent="0.2">
      <c r="O226" s="7"/>
    </row>
    <row r="227" spans="15:15" s="6" customFormat="1" x14ac:dyDescent="0.2">
      <c r="O227" s="7"/>
    </row>
    <row r="228" spans="15:15" s="6" customFormat="1" x14ac:dyDescent="0.2">
      <c r="O228" s="7"/>
    </row>
  </sheetData>
  <sheetProtection password="C7D0" sheet="1" objects="1" scenarios="1"/>
  <mergeCells count="59">
    <mergeCell ref="A2:A5"/>
    <mergeCell ref="B2:B5"/>
    <mergeCell ref="C2:C5"/>
    <mergeCell ref="D2:E4"/>
    <mergeCell ref="J2:J5"/>
    <mergeCell ref="K2:K5"/>
    <mergeCell ref="L2:L5"/>
    <mergeCell ref="M2:M5"/>
    <mergeCell ref="C1:D1"/>
    <mergeCell ref="T2:T5"/>
    <mergeCell ref="N2:N5"/>
    <mergeCell ref="O2:O5"/>
    <mergeCell ref="P2:P5"/>
    <mergeCell ref="F2:F5"/>
    <mergeCell ref="Q2:Q5"/>
    <mergeCell ref="R2:R5"/>
    <mergeCell ref="S2:S5"/>
    <mergeCell ref="G2:G5"/>
    <mergeCell ref="H2:I4"/>
    <mergeCell ref="A7:A21"/>
    <mergeCell ref="B7:B21"/>
    <mergeCell ref="C7:C21"/>
    <mergeCell ref="A25:A39"/>
    <mergeCell ref="B25:B39"/>
    <mergeCell ref="C25:C39"/>
    <mergeCell ref="A43:A57"/>
    <mergeCell ref="B43:B57"/>
    <mergeCell ref="C43:C57"/>
    <mergeCell ref="A61:A75"/>
    <mergeCell ref="B61:B75"/>
    <mergeCell ref="C61:C75"/>
    <mergeCell ref="A79:A93"/>
    <mergeCell ref="B79:B93"/>
    <mergeCell ref="C79:C93"/>
    <mergeCell ref="A97:A111"/>
    <mergeCell ref="B97:B111"/>
    <mergeCell ref="C97:C111"/>
    <mergeCell ref="A115:A129"/>
    <mergeCell ref="B115:B129"/>
    <mergeCell ref="C115:C129"/>
    <mergeCell ref="A133:A147"/>
    <mergeCell ref="B133:B147"/>
    <mergeCell ref="C133:C147"/>
    <mergeCell ref="A151:A165"/>
    <mergeCell ref="B151:B157"/>
    <mergeCell ref="C151:C165"/>
    <mergeCell ref="B159:B165"/>
    <mergeCell ref="A169:A183"/>
    <mergeCell ref="B169:B175"/>
    <mergeCell ref="C169:C183"/>
    <mergeCell ref="B177:B183"/>
    <mergeCell ref="A187:A201"/>
    <mergeCell ref="B187:B193"/>
    <mergeCell ref="C187:C201"/>
    <mergeCell ref="B195:B201"/>
    <mergeCell ref="A205:A219"/>
    <mergeCell ref="B205:B211"/>
    <mergeCell ref="C205:C219"/>
    <mergeCell ref="B213:B219"/>
  </mergeCells>
  <pageMargins left="0.7" right="0.59" top="0.75" bottom="0.75" header="0.3" footer="0.3"/>
  <pageSetup paperSize="9" scale="44" orientation="landscape" r:id="rId1"/>
  <rowBreaks count="2" manualBreakCount="2">
    <brk id="60" max="19" man="1"/>
    <brk id="204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8"/>
  <sheetViews>
    <sheetView view="pageBreakPreview" topLeftCell="A109" zoomScale="75" zoomScaleNormal="75" zoomScaleSheetLayoutView="75" workbookViewId="0">
      <selection activeCell="M131" sqref="M131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1.85546875" customWidth="1"/>
    <col min="9" max="9" width="14" customWidth="1"/>
    <col min="10" max="14" width="12.85546875" customWidth="1"/>
    <col min="15" max="15" width="14.42578125" style="4" customWidth="1"/>
    <col min="16" max="18" width="12.85546875" customWidth="1"/>
    <col min="19" max="19" width="15.28515625" customWidth="1"/>
    <col min="20" max="20" width="17.140625" customWidth="1"/>
  </cols>
  <sheetData>
    <row r="1" spans="1:20" s="6" customFormat="1" ht="15.75" customHeight="1" x14ac:dyDescent="0.25">
      <c r="A1" s="8"/>
      <c r="B1" s="9" t="s">
        <v>0</v>
      </c>
      <c r="C1" s="136">
        <v>2014</v>
      </c>
      <c r="D1" s="137"/>
      <c r="E1" s="10"/>
      <c r="F1" s="11"/>
      <c r="G1" s="11"/>
      <c r="H1" s="10"/>
      <c r="I1" s="10"/>
      <c r="J1" s="11"/>
      <c r="K1" s="11"/>
      <c r="L1" s="11"/>
      <c r="M1" s="10"/>
      <c r="N1" s="10"/>
      <c r="O1" s="11"/>
      <c r="P1" s="10"/>
      <c r="Q1" s="10"/>
      <c r="R1" s="10"/>
      <c r="S1" s="10"/>
      <c r="T1" s="10"/>
    </row>
    <row r="2" spans="1:20" s="6" customFormat="1" ht="13.5" customHeight="1" x14ac:dyDescent="0.2">
      <c r="A2" s="116" t="s">
        <v>1</v>
      </c>
      <c r="B2" s="116" t="s">
        <v>2</v>
      </c>
      <c r="C2" s="144" t="s">
        <v>3</v>
      </c>
      <c r="D2" s="147" t="s">
        <v>4</v>
      </c>
      <c r="E2" s="148"/>
      <c r="F2" s="116" t="s">
        <v>50</v>
      </c>
      <c r="G2" s="116" t="s">
        <v>51</v>
      </c>
      <c r="H2" s="138" t="s">
        <v>47</v>
      </c>
      <c r="I2" s="139"/>
      <c r="J2" s="116" t="s">
        <v>46</v>
      </c>
      <c r="K2" s="116" t="s">
        <v>45</v>
      </c>
      <c r="L2" s="116" t="s">
        <v>5</v>
      </c>
      <c r="M2" s="116" t="s">
        <v>44</v>
      </c>
      <c r="N2" s="116" t="s">
        <v>43</v>
      </c>
      <c r="O2" s="116" t="s">
        <v>40</v>
      </c>
      <c r="P2" s="116" t="s">
        <v>41</v>
      </c>
      <c r="Q2" s="116" t="s">
        <v>37</v>
      </c>
      <c r="R2" s="116" t="s">
        <v>38</v>
      </c>
      <c r="S2" s="116" t="s">
        <v>39</v>
      </c>
      <c r="T2" s="116" t="s">
        <v>42</v>
      </c>
    </row>
    <row r="3" spans="1:20" s="6" customFormat="1" ht="12.75" customHeight="1" x14ac:dyDescent="0.2">
      <c r="A3" s="117"/>
      <c r="B3" s="117"/>
      <c r="C3" s="145"/>
      <c r="D3" s="149"/>
      <c r="E3" s="150"/>
      <c r="F3" s="117"/>
      <c r="G3" s="117"/>
      <c r="H3" s="140"/>
      <c r="I3" s="141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0" s="6" customFormat="1" x14ac:dyDescent="0.2">
      <c r="A4" s="117"/>
      <c r="B4" s="117"/>
      <c r="C4" s="145"/>
      <c r="D4" s="151"/>
      <c r="E4" s="152"/>
      <c r="F4" s="117"/>
      <c r="G4" s="117"/>
      <c r="H4" s="142"/>
      <c r="I4" s="143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</row>
    <row r="5" spans="1:20" s="6" customFormat="1" ht="138" customHeight="1" x14ac:dyDescent="0.2">
      <c r="A5" s="118"/>
      <c r="B5" s="118"/>
      <c r="C5" s="146"/>
      <c r="D5" s="32" t="s">
        <v>6</v>
      </c>
      <c r="E5" s="32" t="s">
        <v>7</v>
      </c>
      <c r="F5" s="118"/>
      <c r="G5" s="118"/>
      <c r="H5" s="36" t="s">
        <v>48</v>
      </c>
      <c r="I5" s="36" t="s">
        <v>49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20" x14ac:dyDescent="0.2">
      <c r="A6" s="12">
        <v>1</v>
      </c>
      <c r="B6" s="12">
        <v>2</v>
      </c>
      <c r="C6" s="12">
        <v>3</v>
      </c>
      <c r="D6" s="22">
        <v>4</v>
      </c>
      <c r="E6" s="22">
        <v>5</v>
      </c>
      <c r="F6" s="22">
        <v>11</v>
      </c>
      <c r="G6" s="22">
        <v>11</v>
      </c>
      <c r="H6" s="12"/>
      <c r="I6" s="12"/>
      <c r="J6" s="12">
        <v>8</v>
      </c>
      <c r="K6" s="12">
        <v>9</v>
      </c>
      <c r="L6" s="12">
        <v>10</v>
      </c>
      <c r="M6" s="12">
        <v>17</v>
      </c>
      <c r="N6" s="12">
        <v>18</v>
      </c>
      <c r="O6" s="12">
        <v>14</v>
      </c>
      <c r="P6" s="12">
        <v>15</v>
      </c>
      <c r="Q6" s="12">
        <v>20</v>
      </c>
      <c r="R6" s="12">
        <v>21</v>
      </c>
      <c r="S6" s="12">
        <v>22</v>
      </c>
      <c r="T6" s="13">
        <v>23</v>
      </c>
    </row>
    <row r="7" spans="1:20" x14ac:dyDescent="0.2">
      <c r="A7" s="119">
        <v>1</v>
      </c>
      <c r="B7" s="125" t="s">
        <v>36</v>
      </c>
      <c r="C7" s="128" t="s">
        <v>21</v>
      </c>
      <c r="D7" s="24" t="s">
        <v>8</v>
      </c>
      <c r="E7" s="25">
        <v>4739.5</v>
      </c>
      <c r="F7" s="26">
        <v>4.7699999999999996</v>
      </c>
      <c r="G7" s="26">
        <v>22</v>
      </c>
      <c r="H7" s="3">
        <v>22607.42</v>
      </c>
      <c r="I7" s="3">
        <v>104269</v>
      </c>
      <c r="J7" s="20">
        <f>(E7*F7)</f>
        <v>22607.414999999997</v>
      </c>
      <c r="K7" s="20">
        <f>(E7*G7)</f>
        <v>104269</v>
      </c>
      <c r="L7" s="20">
        <f>SUM(J7,K7)</f>
        <v>126876.41499999999</v>
      </c>
      <c r="M7" s="21">
        <f>SUM(J7-H7)</f>
        <v>-5.0000000010186341E-3</v>
      </c>
      <c r="N7" s="21">
        <f>SUM(K7-I7)</f>
        <v>0</v>
      </c>
      <c r="O7" s="20"/>
      <c r="P7" s="20"/>
      <c r="Q7" s="21"/>
      <c r="R7" s="21"/>
      <c r="S7" s="21"/>
      <c r="T7" s="18"/>
    </row>
    <row r="8" spans="1:20" x14ac:dyDescent="0.2">
      <c r="A8" s="120"/>
      <c r="B8" s="126"/>
      <c r="C8" s="129"/>
      <c r="D8" s="27" t="s">
        <v>9</v>
      </c>
      <c r="E8" s="28">
        <v>4663.58</v>
      </c>
      <c r="F8" s="26">
        <v>4.7699999999999996</v>
      </c>
      <c r="G8" s="26">
        <v>22</v>
      </c>
      <c r="H8" s="3">
        <v>22245.279999999999</v>
      </c>
      <c r="I8" s="3">
        <v>102598.76</v>
      </c>
      <c r="J8" s="20">
        <f t="shared" ref="J8:J21" si="0">(E8*F8)</f>
        <v>22245.276599999997</v>
      </c>
      <c r="K8" s="20">
        <f t="shared" ref="K8:K9" si="1">(E8*G8)</f>
        <v>102598.76</v>
      </c>
      <c r="L8" s="20">
        <f t="shared" ref="L8:L21" si="2">SUM(J8,K8)</f>
        <v>124844.03659999999</v>
      </c>
      <c r="M8" s="21">
        <f t="shared" ref="M8:N21" si="3">SUM(J8-H8)</f>
        <v>-3.4000000014202669E-3</v>
      </c>
      <c r="N8" s="21">
        <f t="shared" si="3"/>
        <v>0</v>
      </c>
      <c r="O8" s="2"/>
      <c r="P8" s="2"/>
      <c r="Q8" s="1"/>
      <c r="R8" s="1"/>
      <c r="S8" s="1"/>
      <c r="T8" s="19"/>
    </row>
    <row r="9" spans="1:20" x14ac:dyDescent="0.2">
      <c r="A9" s="120"/>
      <c r="B9" s="126"/>
      <c r="C9" s="129"/>
      <c r="D9" s="27" t="s">
        <v>10</v>
      </c>
      <c r="E9" s="28">
        <v>5061.2</v>
      </c>
      <c r="F9" s="26">
        <v>4.7699999999999996</v>
      </c>
      <c r="G9" s="26">
        <v>22</v>
      </c>
      <c r="H9" s="3">
        <v>24141.919999999998</v>
      </c>
      <c r="I9" s="3">
        <v>111346.4</v>
      </c>
      <c r="J9" s="20">
        <f t="shared" si="0"/>
        <v>24141.923999999995</v>
      </c>
      <c r="K9" s="20">
        <f t="shared" si="1"/>
        <v>111346.4</v>
      </c>
      <c r="L9" s="20">
        <f t="shared" si="2"/>
        <v>135488.32399999999</v>
      </c>
      <c r="M9" s="21">
        <f t="shared" si="3"/>
        <v>3.9999999971769284E-3</v>
      </c>
      <c r="N9" s="21">
        <f t="shared" si="3"/>
        <v>0</v>
      </c>
      <c r="O9" s="2"/>
      <c r="P9" s="2"/>
      <c r="Q9" s="1"/>
      <c r="R9" s="1"/>
      <c r="S9" s="1"/>
      <c r="T9" s="19"/>
    </row>
    <row r="10" spans="1:20" ht="24" x14ac:dyDescent="0.2">
      <c r="A10" s="120"/>
      <c r="B10" s="126"/>
      <c r="C10" s="129"/>
      <c r="D10" s="34" t="s">
        <v>52</v>
      </c>
      <c r="E10" s="16">
        <f>SUM(E7,E8,E9)</f>
        <v>14464.279999999999</v>
      </c>
      <c r="F10" s="16"/>
      <c r="G10" s="16"/>
      <c r="H10" s="44">
        <f>SUM(H7:H9)</f>
        <v>68994.62</v>
      </c>
      <c r="I10" s="44">
        <f>SUM(I7:I9)</f>
        <v>318214.16000000003</v>
      </c>
      <c r="J10" s="16">
        <f t="shared" ref="J10:S10" si="4">SUM(J7,J8,J9)</f>
        <v>68994.61559999999</v>
      </c>
      <c r="K10" s="16">
        <f t="shared" si="4"/>
        <v>318214.16000000003</v>
      </c>
      <c r="L10" s="16">
        <f t="shared" si="4"/>
        <v>387208.77559999994</v>
      </c>
      <c r="M10" s="16">
        <f t="shared" si="4"/>
        <v>-4.4000000052619725E-3</v>
      </c>
      <c r="N10" s="16">
        <f t="shared" si="4"/>
        <v>0</v>
      </c>
      <c r="O10" s="16">
        <f t="shared" si="4"/>
        <v>0</v>
      </c>
      <c r="P10" s="16">
        <f t="shared" si="4"/>
        <v>0</v>
      </c>
      <c r="Q10" s="16">
        <f t="shared" si="4"/>
        <v>0</v>
      </c>
      <c r="R10" s="16">
        <f t="shared" si="4"/>
        <v>0</v>
      </c>
      <c r="S10" s="16">
        <f t="shared" si="4"/>
        <v>0</v>
      </c>
      <c r="T10" s="17"/>
    </row>
    <row r="11" spans="1:20" x14ac:dyDescent="0.2">
      <c r="A11" s="120"/>
      <c r="B11" s="126"/>
      <c r="C11" s="129"/>
      <c r="D11" s="27" t="s">
        <v>11</v>
      </c>
      <c r="E11" s="28">
        <v>5263.54</v>
      </c>
      <c r="F11" s="26">
        <v>4.7699999999999996</v>
      </c>
      <c r="G11" s="26">
        <v>22</v>
      </c>
      <c r="H11" s="3">
        <v>25107.09</v>
      </c>
      <c r="I11" s="3">
        <v>115797.88</v>
      </c>
      <c r="J11" s="20">
        <f t="shared" si="0"/>
        <v>25107.085799999997</v>
      </c>
      <c r="K11" s="20">
        <f>(E11*G11)</f>
        <v>115797.88</v>
      </c>
      <c r="L11" s="20">
        <f t="shared" si="2"/>
        <v>140904.96580000001</v>
      </c>
      <c r="M11" s="21">
        <f t="shared" si="3"/>
        <v>-4.2000000030384399E-3</v>
      </c>
      <c r="N11" s="21">
        <f t="shared" si="3"/>
        <v>0</v>
      </c>
      <c r="O11" s="2"/>
      <c r="P11" s="2"/>
      <c r="Q11" s="1"/>
      <c r="R11" s="1"/>
      <c r="S11" s="1"/>
      <c r="T11" s="19"/>
    </row>
    <row r="12" spans="1:20" x14ac:dyDescent="0.2">
      <c r="A12" s="120"/>
      <c r="B12" s="126"/>
      <c r="C12" s="129"/>
      <c r="D12" s="27" t="s">
        <v>12</v>
      </c>
      <c r="E12" s="28">
        <v>5796.06</v>
      </c>
      <c r="F12" s="26">
        <v>4.7699999999999996</v>
      </c>
      <c r="G12" s="26">
        <v>22</v>
      </c>
      <c r="H12" s="3">
        <v>27647.21</v>
      </c>
      <c r="I12" s="3">
        <v>127513.32</v>
      </c>
      <c r="J12" s="20">
        <f t="shared" si="0"/>
        <v>27647.206200000001</v>
      </c>
      <c r="K12" s="20">
        <f t="shared" ref="K12:K13" si="5">(E12*G12)</f>
        <v>127513.32</v>
      </c>
      <c r="L12" s="20">
        <f t="shared" si="2"/>
        <v>155160.52620000002</v>
      </c>
      <c r="M12" s="21">
        <f t="shared" si="3"/>
        <v>-3.7999999985913746E-3</v>
      </c>
      <c r="N12" s="21">
        <f t="shared" si="3"/>
        <v>0</v>
      </c>
      <c r="O12" s="2"/>
      <c r="P12" s="2"/>
      <c r="Q12" s="1"/>
      <c r="R12" s="1"/>
      <c r="S12" s="1"/>
      <c r="T12" s="19"/>
    </row>
    <row r="13" spans="1:20" x14ac:dyDescent="0.2">
      <c r="A13" s="120"/>
      <c r="B13" s="126"/>
      <c r="C13" s="129"/>
      <c r="D13" s="27" t="s">
        <v>13</v>
      </c>
      <c r="E13" s="28">
        <v>5597</v>
      </c>
      <c r="F13" s="26">
        <v>4.7699999999999996</v>
      </c>
      <c r="G13" s="26">
        <v>22</v>
      </c>
      <c r="H13" s="3">
        <v>26697.69</v>
      </c>
      <c r="I13" s="3">
        <v>123134</v>
      </c>
      <c r="J13" s="20">
        <f t="shared" si="0"/>
        <v>26697.69</v>
      </c>
      <c r="K13" s="20">
        <f t="shared" si="5"/>
        <v>123134</v>
      </c>
      <c r="L13" s="20">
        <f t="shared" si="2"/>
        <v>149831.69</v>
      </c>
      <c r="M13" s="21">
        <f t="shared" si="3"/>
        <v>0</v>
      </c>
      <c r="N13" s="21">
        <f t="shared" si="3"/>
        <v>0</v>
      </c>
      <c r="O13" s="2"/>
      <c r="P13" s="2"/>
      <c r="Q13" s="1"/>
      <c r="R13" s="1"/>
      <c r="S13" s="1"/>
      <c r="T13" s="19"/>
    </row>
    <row r="14" spans="1:20" ht="24" x14ac:dyDescent="0.2">
      <c r="A14" s="120"/>
      <c r="B14" s="126"/>
      <c r="C14" s="129"/>
      <c r="D14" s="34" t="s">
        <v>53</v>
      </c>
      <c r="E14" s="16">
        <f>SUM(E11,E12,E13)</f>
        <v>16656.599999999999</v>
      </c>
      <c r="F14" s="16"/>
      <c r="G14" s="16"/>
      <c r="H14" s="44">
        <f>SUM(H11:H13)</f>
        <v>79451.990000000005</v>
      </c>
      <c r="I14" s="44">
        <f>SUM(I11:I13)</f>
        <v>366445.2</v>
      </c>
      <c r="J14" s="16">
        <f t="shared" ref="J14:S14" si="6">SUM(J11,J12,J13)</f>
        <v>79451.982000000004</v>
      </c>
      <c r="K14" s="16">
        <f t="shared" si="6"/>
        <v>366445.2</v>
      </c>
      <c r="L14" s="16">
        <f t="shared" si="6"/>
        <v>445897.18200000003</v>
      </c>
      <c r="M14" s="16">
        <f t="shared" si="6"/>
        <v>-8.0000000016298145E-3</v>
      </c>
      <c r="N14" s="16">
        <f t="shared" si="6"/>
        <v>0</v>
      </c>
      <c r="O14" s="16">
        <f t="shared" si="6"/>
        <v>0</v>
      </c>
      <c r="P14" s="16">
        <f t="shared" si="6"/>
        <v>0</v>
      </c>
      <c r="Q14" s="16">
        <f t="shared" si="6"/>
        <v>0</v>
      </c>
      <c r="R14" s="16">
        <f t="shared" si="6"/>
        <v>0</v>
      </c>
      <c r="S14" s="16">
        <f t="shared" si="6"/>
        <v>0</v>
      </c>
      <c r="T14" s="17"/>
    </row>
    <row r="15" spans="1:20" ht="12.75" customHeight="1" x14ac:dyDescent="0.2">
      <c r="A15" s="120"/>
      <c r="B15" s="134"/>
      <c r="C15" s="129"/>
      <c r="D15" s="27" t="s">
        <v>14</v>
      </c>
      <c r="E15" s="28">
        <v>6017.12</v>
      </c>
      <c r="F15" s="26">
        <v>4.7699999999999996</v>
      </c>
      <c r="G15" s="26">
        <v>22</v>
      </c>
      <c r="H15" s="3">
        <v>28701.66</v>
      </c>
      <c r="I15" s="3">
        <v>132376.64000000001</v>
      </c>
      <c r="J15" s="20">
        <f t="shared" si="0"/>
        <v>28701.662399999997</v>
      </c>
      <c r="K15" s="20">
        <f>(E15*G15)</f>
        <v>132376.63999999998</v>
      </c>
      <c r="L15" s="20">
        <f t="shared" si="2"/>
        <v>161078.30239999999</v>
      </c>
      <c r="M15" s="21">
        <f t="shared" si="3"/>
        <v>2.3999999975785613E-3</v>
      </c>
      <c r="N15" s="21">
        <f t="shared" si="3"/>
        <v>-2.9103830456733704E-11</v>
      </c>
      <c r="O15" s="2"/>
      <c r="P15" s="2"/>
      <c r="Q15" s="1"/>
      <c r="R15" s="1"/>
      <c r="S15" s="1"/>
      <c r="T15" s="19"/>
    </row>
    <row r="16" spans="1:20" x14ac:dyDescent="0.2">
      <c r="A16" s="120"/>
      <c r="B16" s="134"/>
      <c r="C16" s="129"/>
      <c r="D16" s="27" t="s">
        <v>15</v>
      </c>
      <c r="E16" s="28">
        <v>5782.34</v>
      </c>
      <c r="F16" s="26">
        <v>4.7699999999999996</v>
      </c>
      <c r="G16" s="26">
        <v>22</v>
      </c>
      <c r="H16" s="3">
        <v>27581.759999999998</v>
      </c>
      <c r="I16" s="3">
        <v>127211.48</v>
      </c>
      <c r="J16" s="20">
        <f t="shared" si="0"/>
        <v>27581.761799999997</v>
      </c>
      <c r="K16" s="20">
        <f t="shared" ref="K16:K17" si="7">(E16*G16)</f>
        <v>127211.48000000001</v>
      </c>
      <c r="L16" s="20">
        <f t="shared" si="2"/>
        <v>154793.24180000002</v>
      </c>
      <c r="M16" s="21">
        <f t="shared" si="3"/>
        <v>1.799999998183921E-3</v>
      </c>
      <c r="N16" s="21">
        <f t="shared" si="3"/>
        <v>1.4551915228366852E-11</v>
      </c>
      <c r="O16" s="2"/>
      <c r="P16" s="2"/>
      <c r="Q16" s="1"/>
      <c r="R16" s="1"/>
      <c r="S16" s="1"/>
      <c r="T16" s="19"/>
    </row>
    <row r="17" spans="1:20" x14ac:dyDescent="0.2">
      <c r="A17" s="120"/>
      <c r="B17" s="134"/>
      <c r="C17" s="129"/>
      <c r="D17" s="27" t="s">
        <v>16</v>
      </c>
      <c r="E17" s="28">
        <v>5524.52</v>
      </c>
      <c r="F17" s="26">
        <v>4.7699999999999996</v>
      </c>
      <c r="G17" s="26">
        <v>22</v>
      </c>
      <c r="H17" s="3">
        <v>26351.96</v>
      </c>
      <c r="I17" s="3">
        <v>121539.44</v>
      </c>
      <c r="J17" s="20">
        <f t="shared" si="0"/>
        <v>26351.9604</v>
      </c>
      <c r="K17" s="20">
        <f t="shared" si="7"/>
        <v>121539.44</v>
      </c>
      <c r="L17" s="20">
        <f t="shared" si="2"/>
        <v>147891.40040000001</v>
      </c>
      <c r="M17" s="21">
        <f t="shared" si="3"/>
        <v>4.0000000080908649E-4</v>
      </c>
      <c r="N17" s="21">
        <f t="shared" si="3"/>
        <v>0</v>
      </c>
      <c r="O17" s="2"/>
      <c r="P17" s="2"/>
      <c r="Q17" s="1"/>
      <c r="R17" s="1"/>
      <c r="S17" s="1"/>
      <c r="T17" s="19"/>
    </row>
    <row r="18" spans="1:20" ht="24" x14ac:dyDescent="0.2">
      <c r="A18" s="120"/>
      <c r="B18" s="134"/>
      <c r="C18" s="129"/>
      <c r="D18" s="34" t="s">
        <v>54</v>
      </c>
      <c r="E18" s="16">
        <f>SUM(E15,E16,E17)</f>
        <v>17323.98</v>
      </c>
      <c r="F18" s="16"/>
      <c r="G18" s="16"/>
      <c r="H18" s="44">
        <f>SUM(H15:H17)</f>
        <v>82635.38</v>
      </c>
      <c r="I18" s="44">
        <f>SUM(I15:I17)</f>
        <v>381127.56</v>
      </c>
      <c r="J18" s="16">
        <f t="shared" ref="J18:S18" si="8">SUM(J15,J16,J17)</f>
        <v>82635.38459999999</v>
      </c>
      <c r="K18" s="16">
        <f t="shared" si="8"/>
        <v>381127.56</v>
      </c>
      <c r="L18" s="16">
        <f t="shared" si="8"/>
        <v>463762.94460000005</v>
      </c>
      <c r="M18" s="16">
        <f t="shared" si="8"/>
        <v>4.5999999965715688E-3</v>
      </c>
      <c r="N18" s="16">
        <f t="shared" si="8"/>
        <v>-1.4551915228366852E-11</v>
      </c>
      <c r="O18" s="16">
        <f t="shared" si="8"/>
        <v>0</v>
      </c>
      <c r="P18" s="16">
        <f t="shared" si="8"/>
        <v>0</v>
      </c>
      <c r="Q18" s="16">
        <f t="shared" si="8"/>
        <v>0</v>
      </c>
      <c r="R18" s="16">
        <f t="shared" si="8"/>
        <v>0</v>
      </c>
      <c r="S18" s="16">
        <f t="shared" si="8"/>
        <v>0</v>
      </c>
      <c r="T18" s="17"/>
    </row>
    <row r="19" spans="1:20" x14ac:dyDescent="0.2">
      <c r="A19" s="120"/>
      <c r="B19" s="134"/>
      <c r="C19" s="129"/>
      <c r="D19" s="27" t="s">
        <v>17</v>
      </c>
      <c r="E19" s="28">
        <v>5886.38</v>
      </c>
      <c r="F19" s="26">
        <v>4.7699999999999996</v>
      </c>
      <c r="G19" s="26">
        <v>22</v>
      </c>
      <c r="H19" s="3">
        <v>28078.03</v>
      </c>
      <c r="I19" s="3">
        <v>129500.36</v>
      </c>
      <c r="J19" s="20">
        <f t="shared" si="0"/>
        <v>28078.032599999999</v>
      </c>
      <c r="K19" s="20">
        <f>(E19*G19)</f>
        <v>129500.36</v>
      </c>
      <c r="L19" s="20">
        <f t="shared" si="2"/>
        <v>157578.39259999999</v>
      </c>
      <c r="M19" s="21">
        <f t="shared" si="3"/>
        <v>2.599999999802094E-3</v>
      </c>
      <c r="N19" s="21">
        <f t="shared" si="3"/>
        <v>0</v>
      </c>
      <c r="O19" s="2"/>
      <c r="P19" s="2"/>
      <c r="Q19" s="1"/>
      <c r="R19" s="1"/>
      <c r="S19" s="1"/>
      <c r="T19" s="19"/>
    </row>
    <row r="20" spans="1:20" x14ac:dyDescent="0.2">
      <c r="A20" s="120"/>
      <c r="B20" s="134"/>
      <c r="C20" s="129"/>
      <c r="D20" s="27" t="s">
        <v>18</v>
      </c>
      <c r="E20" s="28">
        <v>5140.5600000000004</v>
      </c>
      <c r="F20" s="26">
        <v>4.7699999999999996</v>
      </c>
      <c r="G20" s="26">
        <v>22</v>
      </c>
      <c r="H20" s="3">
        <v>24520.47</v>
      </c>
      <c r="I20" s="3">
        <v>113092.32</v>
      </c>
      <c r="J20" s="20">
        <f t="shared" si="0"/>
        <v>24520.4712</v>
      </c>
      <c r="K20" s="20">
        <f t="shared" ref="K20:K21" si="9">(E20*G20)</f>
        <v>113092.32</v>
      </c>
      <c r="L20" s="20">
        <f t="shared" si="2"/>
        <v>137612.79120000001</v>
      </c>
      <c r="M20" s="21">
        <f t="shared" si="3"/>
        <v>1.1999999987892807E-3</v>
      </c>
      <c r="N20" s="21">
        <f t="shared" si="3"/>
        <v>0</v>
      </c>
      <c r="O20" s="2"/>
      <c r="P20" s="2"/>
      <c r="Q20" s="1"/>
      <c r="R20" s="1"/>
      <c r="S20" s="1"/>
      <c r="T20" s="19"/>
    </row>
    <row r="21" spans="1:20" x14ac:dyDescent="0.2">
      <c r="A21" s="121"/>
      <c r="B21" s="135"/>
      <c r="C21" s="130"/>
      <c r="D21" s="27" t="s">
        <v>19</v>
      </c>
      <c r="E21" s="28">
        <v>4309.34</v>
      </c>
      <c r="F21" s="26">
        <v>4.7699999999999996</v>
      </c>
      <c r="G21" s="26">
        <v>22</v>
      </c>
      <c r="H21" s="3">
        <v>20555.55</v>
      </c>
      <c r="I21" s="3">
        <v>94805.48</v>
      </c>
      <c r="J21" s="20">
        <f t="shared" si="0"/>
        <v>20555.551799999997</v>
      </c>
      <c r="K21" s="20">
        <f t="shared" si="9"/>
        <v>94805.48000000001</v>
      </c>
      <c r="L21" s="20">
        <f t="shared" si="2"/>
        <v>115361.03180000001</v>
      </c>
      <c r="M21" s="21">
        <f t="shared" si="3"/>
        <v>1.799999998183921E-3</v>
      </c>
      <c r="N21" s="21">
        <f t="shared" si="3"/>
        <v>1.4551915228366852E-11</v>
      </c>
      <c r="O21" s="2"/>
      <c r="P21" s="2"/>
      <c r="Q21" s="1"/>
      <c r="R21" s="1"/>
      <c r="S21" s="1"/>
      <c r="T21" s="19"/>
    </row>
    <row r="22" spans="1:20" ht="24" x14ac:dyDescent="0.2">
      <c r="A22" s="14"/>
      <c r="B22" s="14"/>
      <c r="C22" s="23"/>
      <c r="D22" s="34" t="s">
        <v>55</v>
      </c>
      <c r="E22" s="16">
        <f>SUM(E19,E20,E21)</f>
        <v>15336.28</v>
      </c>
      <c r="F22" s="16"/>
      <c r="G22" s="16"/>
      <c r="H22" s="44">
        <f>SUM(H19:H21)</f>
        <v>73154.05</v>
      </c>
      <c r="I22" s="44">
        <f>SUM(I19:I21)</f>
        <v>337398.16</v>
      </c>
      <c r="J22" s="16">
        <f t="shared" ref="J22:S22" si="10">SUM(J19,J20,J21)</f>
        <v>73154.055599999992</v>
      </c>
      <c r="K22" s="16">
        <f t="shared" si="10"/>
        <v>337398.16000000003</v>
      </c>
      <c r="L22" s="16">
        <f t="shared" si="10"/>
        <v>410552.2156</v>
      </c>
      <c r="M22" s="16">
        <f t="shared" si="10"/>
        <v>5.5999999967752956E-3</v>
      </c>
      <c r="N22" s="16">
        <f t="shared" si="10"/>
        <v>1.4551915228366852E-11</v>
      </c>
      <c r="O22" s="16">
        <f t="shared" si="10"/>
        <v>0</v>
      </c>
      <c r="P22" s="16">
        <f t="shared" si="10"/>
        <v>0</v>
      </c>
      <c r="Q22" s="16">
        <f t="shared" si="10"/>
        <v>0</v>
      </c>
      <c r="R22" s="16">
        <f t="shared" si="10"/>
        <v>0</v>
      </c>
      <c r="S22" s="16">
        <f t="shared" si="10"/>
        <v>0</v>
      </c>
      <c r="T22" s="17"/>
    </row>
    <row r="23" spans="1:20" s="43" customFormat="1" ht="24" x14ac:dyDescent="0.2">
      <c r="A23" s="73"/>
      <c r="B23" s="73"/>
      <c r="C23" s="74"/>
      <c r="D23" s="72" t="s">
        <v>58</v>
      </c>
      <c r="E23" s="75">
        <f>SUM(E10+E14+E18+E22)</f>
        <v>63781.14</v>
      </c>
      <c r="F23" s="75"/>
      <c r="G23" s="75"/>
      <c r="H23" s="76">
        <f>SUM(H22,H18,H14,H10)</f>
        <v>304236.03999999998</v>
      </c>
      <c r="I23" s="76">
        <f>SUM(I22,I18,I14,I10)</f>
        <v>1403185.08</v>
      </c>
      <c r="J23" s="75">
        <f t="shared" ref="J23:S23" si="11">SUM(J10+J14+J18+J22)</f>
        <v>304236.03779999993</v>
      </c>
      <c r="K23" s="75">
        <f t="shared" si="11"/>
        <v>1403185.08</v>
      </c>
      <c r="L23" s="75">
        <f t="shared" si="11"/>
        <v>1707421.1177999999</v>
      </c>
      <c r="M23" s="75">
        <f t="shared" si="11"/>
        <v>-2.2000000135449227E-3</v>
      </c>
      <c r="N23" s="75">
        <f t="shared" si="11"/>
        <v>0</v>
      </c>
      <c r="O23" s="75">
        <f t="shared" si="11"/>
        <v>0</v>
      </c>
      <c r="P23" s="75">
        <f t="shared" si="11"/>
        <v>0</v>
      </c>
      <c r="Q23" s="75">
        <f t="shared" si="11"/>
        <v>0</v>
      </c>
      <c r="R23" s="75">
        <f t="shared" si="11"/>
        <v>0</v>
      </c>
      <c r="S23" s="75">
        <f t="shared" si="11"/>
        <v>0</v>
      </c>
      <c r="T23" s="77"/>
    </row>
    <row r="24" spans="1:20" s="43" customFormat="1" ht="36" x14ac:dyDescent="0.2">
      <c r="A24" s="38"/>
      <c r="B24" s="38"/>
      <c r="C24" s="39"/>
      <c r="D24" s="40" t="s">
        <v>59</v>
      </c>
      <c r="E24" s="41">
        <f>E23+'2013'!E24</f>
        <v>267513.84999999998</v>
      </c>
      <c r="F24" s="41"/>
      <c r="G24" s="41"/>
      <c r="H24" s="41">
        <f>H23+'2013'!H24</f>
        <v>1276041.05</v>
      </c>
      <c r="I24" s="41">
        <f>I23+'2013'!I24</f>
        <v>3281290.35</v>
      </c>
      <c r="J24" s="41">
        <f>J23+'2013'!J24</f>
        <v>1276041.0644999999</v>
      </c>
      <c r="K24" s="41">
        <f>K23+'2013'!K24</f>
        <v>3281290.35</v>
      </c>
      <c r="L24" s="41">
        <f>L23+'2013'!L24</f>
        <v>4557331.4145</v>
      </c>
      <c r="M24" s="41">
        <f>M23+'2013'!M24</f>
        <v>1.44999999065476E-2</v>
      </c>
      <c r="N24" s="41">
        <f>N23+'2013'!N24</f>
        <v>3.637978807091713E-12</v>
      </c>
      <c r="O24" s="41">
        <f>O23+'2013'!O24</f>
        <v>0</v>
      </c>
      <c r="P24" s="41">
        <f>P23+'2013'!P24</f>
        <v>0</v>
      </c>
      <c r="Q24" s="41">
        <f>Q23+'2013'!Q24</f>
        <v>0</v>
      </c>
      <c r="R24" s="41">
        <f>R23+'2013'!R24</f>
        <v>0</v>
      </c>
      <c r="S24" s="41">
        <f>S23+'2013'!S24</f>
        <v>0</v>
      </c>
      <c r="T24" s="42"/>
    </row>
    <row r="25" spans="1:20" ht="12.75" customHeight="1" x14ac:dyDescent="0.2">
      <c r="A25" s="119">
        <v>2</v>
      </c>
      <c r="B25" s="125" t="s">
        <v>32</v>
      </c>
      <c r="C25" s="131" t="s">
        <v>22</v>
      </c>
      <c r="D25" s="5" t="s">
        <v>8</v>
      </c>
      <c r="E25" s="30">
        <v>971.52</v>
      </c>
      <c r="F25" s="26">
        <v>4.7699999999999996</v>
      </c>
      <c r="G25" s="26">
        <v>22</v>
      </c>
      <c r="H25" s="3">
        <v>4634.1499999999996</v>
      </c>
      <c r="I25" s="3">
        <v>21373.439999999999</v>
      </c>
      <c r="J25" s="2">
        <f>(E25*F25)</f>
        <v>4634.1503999999995</v>
      </c>
      <c r="K25" s="2">
        <f>(E25*G25)</f>
        <v>21373.439999999999</v>
      </c>
      <c r="L25" s="20">
        <f t="shared" ref="L25:L39" si="12">SUM(J25,K25)</f>
        <v>26007.590399999997</v>
      </c>
      <c r="M25" s="1">
        <f>SUM(J25-H25)</f>
        <v>3.9999999989959178E-4</v>
      </c>
      <c r="N25" s="1">
        <f>SUM(K25-I25)</f>
        <v>0</v>
      </c>
      <c r="O25" s="2"/>
      <c r="P25" s="2"/>
      <c r="Q25" s="1"/>
      <c r="R25" s="1"/>
      <c r="S25" s="1"/>
      <c r="T25" s="19"/>
    </row>
    <row r="26" spans="1:20" x14ac:dyDescent="0.2">
      <c r="A26" s="120"/>
      <c r="B26" s="126"/>
      <c r="C26" s="132"/>
      <c r="D26" s="5" t="s">
        <v>9</v>
      </c>
      <c r="E26" s="31">
        <v>967.94</v>
      </c>
      <c r="F26" s="26">
        <v>4.7699999999999996</v>
      </c>
      <c r="G26" s="26">
        <v>22</v>
      </c>
      <c r="H26" s="3">
        <v>4617.07</v>
      </c>
      <c r="I26" s="3">
        <v>21294.68</v>
      </c>
      <c r="J26" s="2">
        <f>(E26*F26)</f>
        <v>4617.0738000000001</v>
      </c>
      <c r="K26" s="2">
        <f t="shared" ref="K26:K27" si="13">(E26*G26)</f>
        <v>21294.68</v>
      </c>
      <c r="L26" s="20">
        <f t="shared" si="12"/>
        <v>25911.753799999999</v>
      </c>
      <c r="M26" s="1">
        <f t="shared" ref="M26:M27" si="14">SUM(J26-H26)</f>
        <v>3.800000000410364E-3</v>
      </c>
      <c r="N26" s="1">
        <f t="shared" ref="N26:N27" si="15">SUM(K26-I26)</f>
        <v>0</v>
      </c>
      <c r="O26" s="2"/>
      <c r="P26" s="2"/>
      <c r="Q26" s="1"/>
      <c r="R26" s="1"/>
      <c r="S26" s="1"/>
      <c r="T26" s="19"/>
    </row>
    <row r="27" spans="1:20" x14ac:dyDescent="0.2">
      <c r="A27" s="120"/>
      <c r="B27" s="126"/>
      <c r="C27" s="132"/>
      <c r="D27" s="5" t="s">
        <v>10</v>
      </c>
      <c r="E27" s="31">
        <v>1088.18</v>
      </c>
      <c r="F27" s="26">
        <v>4.7699999999999996</v>
      </c>
      <c r="G27" s="26">
        <v>22</v>
      </c>
      <c r="H27" s="3">
        <v>5190.62</v>
      </c>
      <c r="I27" s="3">
        <v>23939.96</v>
      </c>
      <c r="J27" s="2">
        <f>(E27*F27)</f>
        <v>5190.6185999999998</v>
      </c>
      <c r="K27" s="2">
        <f t="shared" si="13"/>
        <v>23939.960000000003</v>
      </c>
      <c r="L27" s="20">
        <f t="shared" si="12"/>
        <v>29130.578600000001</v>
      </c>
      <c r="M27" s="1">
        <f t="shared" si="14"/>
        <v>-1.4000000001033186E-3</v>
      </c>
      <c r="N27" s="1">
        <f t="shared" si="15"/>
        <v>3.637978807091713E-12</v>
      </c>
      <c r="O27" s="2"/>
      <c r="P27" s="2"/>
      <c r="Q27" s="1"/>
      <c r="R27" s="1"/>
      <c r="S27" s="1"/>
      <c r="T27" s="19"/>
    </row>
    <row r="28" spans="1:20" ht="24" x14ac:dyDescent="0.2">
      <c r="A28" s="120"/>
      <c r="B28" s="126"/>
      <c r="C28" s="132"/>
      <c r="D28" s="34" t="s">
        <v>52</v>
      </c>
      <c r="E28" s="16">
        <f>SUM(E25,E26,E27)</f>
        <v>3027.6400000000003</v>
      </c>
      <c r="F28" s="16"/>
      <c r="G28" s="16"/>
      <c r="H28" s="44">
        <f>SUM(H25:H27)</f>
        <v>14441.84</v>
      </c>
      <c r="I28" s="44">
        <f>SUM(I25:I27)</f>
        <v>66608.079999999987</v>
      </c>
      <c r="J28" s="16">
        <f t="shared" ref="J28:S28" si="16">SUM(J25,J26,J27)</f>
        <v>14441.8428</v>
      </c>
      <c r="K28" s="16">
        <f t="shared" si="16"/>
        <v>66608.08</v>
      </c>
      <c r="L28" s="16">
        <f t="shared" si="16"/>
        <v>81049.9228</v>
      </c>
      <c r="M28" s="16">
        <f t="shared" si="16"/>
        <v>2.8000000002066372E-3</v>
      </c>
      <c r="N28" s="16">
        <f t="shared" si="16"/>
        <v>3.637978807091713E-12</v>
      </c>
      <c r="O28" s="16">
        <f t="shared" si="16"/>
        <v>0</v>
      </c>
      <c r="P28" s="16">
        <f t="shared" si="16"/>
        <v>0</v>
      </c>
      <c r="Q28" s="16">
        <f t="shared" si="16"/>
        <v>0</v>
      </c>
      <c r="R28" s="16">
        <f t="shared" si="16"/>
        <v>0</v>
      </c>
      <c r="S28" s="16">
        <f t="shared" si="16"/>
        <v>0</v>
      </c>
      <c r="T28" s="17"/>
    </row>
    <row r="29" spans="1:20" x14ac:dyDescent="0.2">
      <c r="A29" s="120"/>
      <c r="B29" s="126"/>
      <c r="C29" s="132"/>
      <c r="D29" s="5" t="s">
        <v>11</v>
      </c>
      <c r="E29" s="30">
        <v>1189.76</v>
      </c>
      <c r="F29" s="26">
        <v>4.7699999999999996</v>
      </c>
      <c r="G29" s="26">
        <v>22</v>
      </c>
      <c r="H29" s="3">
        <v>5675.16</v>
      </c>
      <c r="I29" s="3">
        <v>26174.720000000001</v>
      </c>
      <c r="J29" s="2">
        <f>(E29*F29)</f>
        <v>5675.1551999999992</v>
      </c>
      <c r="K29" s="2">
        <f>(E29*G29)</f>
        <v>26174.720000000001</v>
      </c>
      <c r="L29" s="20">
        <f t="shared" si="12"/>
        <v>31849.875200000002</v>
      </c>
      <c r="M29" s="1">
        <f>SUM(J29-H29)</f>
        <v>-4.8000000006140908E-3</v>
      </c>
      <c r="N29" s="1">
        <f>SUM(K29-I29)</f>
        <v>0</v>
      </c>
      <c r="O29" s="2"/>
      <c r="P29" s="2"/>
      <c r="Q29" s="1"/>
      <c r="R29" s="1"/>
      <c r="S29" s="1"/>
      <c r="T29" s="19"/>
    </row>
    <row r="30" spans="1:20" x14ac:dyDescent="0.2">
      <c r="A30" s="120"/>
      <c r="B30" s="126"/>
      <c r="C30" s="132"/>
      <c r="D30" s="5" t="s">
        <v>12</v>
      </c>
      <c r="E30" s="30">
        <v>1129.3</v>
      </c>
      <c r="F30" s="26">
        <v>4.7699999999999996</v>
      </c>
      <c r="G30" s="26">
        <v>22</v>
      </c>
      <c r="H30" s="3">
        <v>5386.76</v>
      </c>
      <c r="I30" s="3">
        <v>24844.6</v>
      </c>
      <c r="J30" s="2">
        <f>(E30*F30)</f>
        <v>5386.7609999999995</v>
      </c>
      <c r="K30" s="2">
        <f t="shared" ref="K30:K31" si="17">(E30*G30)</f>
        <v>24844.6</v>
      </c>
      <c r="L30" s="20">
        <f t="shared" si="12"/>
        <v>30231.360999999997</v>
      </c>
      <c r="M30" s="1">
        <f t="shared" ref="M30:M31" si="18">SUM(J30-H30)</f>
        <v>9.9999999929423211E-4</v>
      </c>
      <c r="N30" s="1">
        <f t="shared" ref="N30:N31" si="19">SUM(K30-I30)</f>
        <v>0</v>
      </c>
      <c r="O30" s="2"/>
      <c r="P30" s="2"/>
      <c r="Q30" s="1"/>
      <c r="R30" s="1"/>
      <c r="S30" s="1"/>
      <c r="T30" s="19"/>
    </row>
    <row r="31" spans="1:20" x14ac:dyDescent="0.2">
      <c r="A31" s="120"/>
      <c r="B31" s="126"/>
      <c r="C31" s="132"/>
      <c r="D31" s="5" t="s">
        <v>13</v>
      </c>
      <c r="E31" s="30">
        <v>1148.44</v>
      </c>
      <c r="F31" s="26">
        <v>4.7699999999999996</v>
      </c>
      <c r="G31" s="26">
        <v>22</v>
      </c>
      <c r="H31" s="3">
        <v>5478.06</v>
      </c>
      <c r="I31" s="3">
        <v>25265.68</v>
      </c>
      <c r="J31" s="2">
        <f>(E31*F31)</f>
        <v>5478.0587999999998</v>
      </c>
      <c r="K31" s="2">
        <f t="shared" si="17"/>
        <v>25265.68</v>
      </c>
      <c r="L31" s="20">
        <f t="shared" si="12"/>
        <v>30743.738799999999</v>
      </c>
      <c r="M31" s="1">
        <f t="shared" si="18"/>
        <v>-1.2000000006082701E-3</v>
      </c>
      <c r="N31" s="1">
        <f t="shared" si="19"/>
        <v>0</v>
      </c>
      <c r="O31" s="2"/>
      <c r="P31" s="2"/>
      <c r="Q31" s="1"/>
      <c r="R31" s="1"/>
      <c r="S31" s="1"/>
      <c r="T31" s="19"/>
    </row>
    <row r="32" spans="1:20" ht="24" x14ac:dyDescent="0.2">
      <c r="A32" s="120"/>
      <c r="B32" s="126"/>
      <c r="C32" s="132"/>
      <c r="D32" s="34" t="s">
        <v>53</v>
      </c>
      <c r="E32" s="16">
        <f>SUM(E29,E30,E31)</f>
        <v>3467.5</v>
      </c>
      <c r="F32" s="16"/>
      <c r="G32" s="16"/>
      <c r="H32" s="44">
        <f>SUM(H29:H31)</f>
        <v>16539.98</v>
      </c>
      <c r="I32" s="44">
        <f>SUM(I29:I31)</f>
        <v>76285</v>
      </c>
      <c r="J32" s="16">
        <f t="shared" ref="J32:S32" si="20">SUM(J29,J30,J31)</f>
        <v>16539.974999999999</v>
      </c>
      <c r="K32" s="16">
        <f t="shared" si="20"/>
        <v>76285</v>
      </c>
      <c r="L32" s="16">
        <f t="shared" si="20"/>
        <v>92824.975000000006</v>
      </c>
      <c r="M32" s="16">
        <f t="shared" si="20"/>
        <v>-5.0000000019281288E-3</v>
      </c>
      <c r="N32" s="16">
        <f t="shared" si="20"/>
        <v>0</v>
      </c>
      <c r="O32" s="16">
        <f t="shared" si="20"/>
        <v>0</v>
      </c>
      <c r="P32" s="16">
        <f t="shared" si="20"/>
        <v>0</v>
      </c>
      <c r="Q32" s="16">
        <f t="shared" si="20"/>
        <v>0</v>
      </c>
      <c r="R32" s="16">
        <f t="shared" si="20"/>
        <v>0</v>
      </c>
      <c r="S32" s="16">
        <f t="shared" si="20"/>
        <v>0</v>
      </c>
      <c r="T32" s="17"/>
    </row>
    <row r="33" spans="1:20" x14ac:dyDescent="0.2">
      <c r="A33" s="120"/>
      <c r="B33" s="126"/>
      <c r="C33" s="132"/>
      <c r="D33" s="5" t="s">
        <v>14</v>
      </c>
      <c r="E33" s="30">
        <v>1261.72</v>
      </c>
      <c r="F33" s="26">
        <v>4.7699999999999996</v>
      </c>
      <c r="G33" s="26">
        <v>22</v>
      </c>
      <c r="H33" s="3">
        <v>6018.4</v>
      </c>
      <c r="I33" s="3">
        <v>27757.84</v>
      </c>
      <c r="J33" s="2">
        <f>(E33*F33)</f>
        <v>6018.4043999999994</v>
      </c>
      <c r="K33" s="2">
        <f>(E33*G33)</f>
        <v>27757.84</v>
      </c>
      <c r="L33" s="20">
        <f t="shared" si="12"/>
        <v>33776.244399999996</v>
      </c>
      <c r="M33" s="1">
        <f>SUM(J33-H33)</f>
        <v>4.3999999998050043E-3</v>
      </c>
      <c r="N33" s="1">
        <f>SUM(K33-I33)</f>
        <v>0</v>
      </c>
      <c r="O33" s="2"/>
      <c r="P33" s="2"/>
      <c r="Q33" s="1"/>
      <c r="R33" s="1"/>
      <c r="S33" s="1"/>
      <c r="T33" s="19"/>
    </row>
    <row r="34" spans="1:20" x14ac:dyDescent="0.2">
      <c r="A34" s="120"/>
      <c r="B34" s="126"/>
      <c r="C34" s="132"/>
      <c r="D34" s="5" t="s">
        <v>15</v>
      </c>
      <c r="E34" s="30">
        <v>1153.7</v>
      </c>
      <c r="F34" s="26">
        <v>4.7699999999999996</v>
      </c>
      <c r="G34" s="26">
        <v>22</v>
      </c>
      <c r="H34" s="3">
        <v>5503.15</v>
      </c>
      <c r="I34" s="3">
        <v>25381.4</v>
      </c>
      <c r="J34" s="2">
        <f>(E34*F34)</f>
        <v>5503.1489999999994</v>
      </c>
      <c r="K34" s="2">
        <f t="shared" ref="K34:K35" si="21">(E34*G34)</f>
        <v>25381.4</v>
      </c>
      <c r="L34" s="20">
        <f t="shared" si="12"/>
        <v>30884.548999999999</v>
      </c>
      <c r="M34" s="1">
        <f t="shared" ref="M34:M35" si="22">SUM(J34-H34)</f>
        <v>-1.0000000002037268E-3</v>
      </c>
      <c r="N34" s="1">
        <f>SUM(K34-I34)</f>
        <v>0</v>
      </c>
      <c r="O34" s="2"/>
      <c r="P34" s="2"/>
      <c r="Q34" s="1"/>
      <c r="R34" s="1"/>
      <c r="S34" s="1"/>
      <c r="T34" s="19"/>
    </row>
    <row r="35" spans="1:20" x14ac:dyDescent="0.2">
      <c r="A35" s="120"/>
      <c r="B35" s="126"/>
      <c r="C35" s="132"/>
      <c r="D35" s="5" t="s">
        <v>16</v>
      </c>
      <c r="E35" s="31">
        <v>1218.68</v>
      </c>
      <c r="F35" s="26">
        <v>4.7699999999999996</v>
      </c>
      <c r="G35" s="26">
        <v>22</v>
      </c>
      <c r="H35" s="3">
        <v>5813.1</v>
      </c>
      <c r="I35" s="3">
        <v>26810.959999999999</v>
      </c>
      <c r="J35" s="2">
        <f>(E35*F35)</f>
        <v>5813.1035999999995</v>
      </c>
      <c r="K35" s="2">
        <f t="shared" si="21"/>
        <v>26810.960000000003</v>
      </c>
      <c r="L35" s="20">
        <f t="shared" si="12"/>
        <v>32624.063600000001</v>
      </c>
      <c r="M35" s="1">
        <f t="shared" si="22"/>
        <v>3.5999999990963261E-3</v>
      </c>
      <c r="N35" s="1">
        <f>SUM(K35-I35)</f>
        <v>3.637978807091713E-12</v>
      </c>
      <c r="O35" s="2"/>
      <c r="P35" s="2"/>
      <c r="Q35" s="1"/>
      <c r="R35" s="1"/>
      <c r="S35" s="1"/>
      <c r="T35" s="19"/>
    </row>
    <row r="36" spans="1:20" ht="24" x14ac:dyDescent="0.2">
      <c r="A36" s="120"/>
      <c r="B36" s="126"/>
      <c r="C36" s="132"/>
      <c r="D36" s="34" t="s">
        <v>54</v>
      </c>
      <c r="E36" s="16">
        <f>SUM(E33,E34,E35)</f>
        <v>3634.1000000000004</v>
      </c>
      <c r="F36" s="16"/>
      <c r="G36" s="16"/>
      <c r="H36" s="44">
        <f>SUM(H33:H35)</f>
        <v>17334.650000000001</v>
      </c>
      <c r="I36" s="44">
        <f>SUM(I33:I35)</f>
        <v>79950.200000000012</v>
      </c>
      <c r="J36" s="16">
        <f t="shared" ref="J36:S36" si="23">SUM(J33,J34,J35)</f>
        <v>17334.656999999999</v>
      </c>
      <c r="K36" s="16">
        <f t="shared" si="23"/>
        <v>79950.200000000012</v>
      </c>
      <c r="L36" s="16">
        <f t="shared" si="23"/>
        <v>97284.856999999989</v>
      </c>
      <c r="M36" s="16">
        <f t="shared" si="23"/>
        <v>6.9999999986976036E-3</v>
      </c>
      <c r="N36" s="16">
        <f t="shared" si="23"/>
        <v>3.637978807091713E-12</v>
      </c>
      <c r="O36" s="16">
        <f t="shared" si="23"/>
        <v>0</v>
      </c>
      <c r="P36" s="16">
        <f t="shared" si="23"/>
        <v>0</v>
      </c>
      <c r="Q36" s="16">
        <f t="shared" si="23"/>
        <v>0</v>
      </c>
      <c r="R36" s="16">
        <f t="shared" si="23"/>
        <v>0</v>
      </c>
      <c r="S36" s="16">
        <f t="shared" si="23"/>
        <v>0</v>
      </c>
      <c r="T36" s="17"/>
    </row>
    <row r="37" spans="1:20" x14ac:dyDescent="0.2">
      <c r="A37" s="120"/>
      <c r="B37" s="126"/>
      <c r="C37" s="132"/>
      <c r="D37" s="5" t="s">
        <v>17</v>
      </c>
      <c r="E37" s="30">
        <v>1201.4000000000001</v>
      </c>
      <c r="F37" s="26">
        <v>4.7699999999999996</v>
      </c>
      <c r="G37" s="26">
        <v>22</v>
      </c>
      <c r="H37" s="3">
        <v>5730.68</v>
      </c>
      <c r="I37" s="3">
        <v>26430.799999999999</v>
      </c>
      <c r="J37" s="2">
        <f>(E37*F37)</f>
        <v>5730.6779999999999</v>
      </c>
      <c r="K37" s="2">
        <f>(E37*G37)</f>
        <v>26430.800000000003</v>
      </c>
      <c r="L37" s="20">
        <f t="shared" si="12"/>
        <v>32161.478000000003</v>
      </c>
      <c r="M37" s="1">
        <f>SUM(J37-H37)</f>
        <v>-2.0000000004074536E-3</v>
      </c>
      <c r="N37" s="1">
        <f>SUM(K37-I37)</f>
        <v>3.637978807091713E-12</v>
      </c>
      <c r="O37" s="2"/>
      <c r="P37" s="2"/>
      <c r="Q37" s="1"/>
      <c r="R37" s="1"/>
      <c r="S37" s="1"/>
      <c r="T37" s="19"/>
    </row>
    <row r="38" spans="1:20" x14ac:dyDescent="0.2">
      <c r="A38" s="120"/>
      <c r="B38" s="126"/>
      <c r="C38" s="132"/>
      <c r="D38" s="5" t="s">
        <v>18</v>
      </c>
      <c r="E38" s="30">
        <v>1038.46</v>
      </c>
      <c r="F38" s="26">
        <v>4.7699999999999996</v>
      </c>
      <c r="G38" s="26">
        <v>22</v>
      </c>
      <c r="H38" s="3">
        <v>4953.45</v>
      </c>
      <c r="I38" s="3">
        <v>22846.12</v>
      </c>
      <c r="J38" s="2">
        <f>(E38*F38)</f>
        <v>4953.4542000000001</v>
      </c>
      <c r="K38" s="2">
        <f t="shared" ref="K38:K39" si="24">(E38*G38)</f>
        <v>22846.120000000003</v>
      </c>
      <c r="L38" s="20">
        <f t="shared" si="12"/>
        <v>27799.574200000003</v>
      </c>
      <c r="M38" s="1">
        <f t="shared" ref="M38:M39" si="25">SUM(J38-H38)</f>
        <v>4.2000000003099558E-3</v>
      </c>
      <c r="N38" s="1">
        <f t="shared" ref="N38:N39" si="26">SUM(K38-I38)</f>
        <v>3.637978807091713E-12</v>
      </c>
      <c r="O38" s="2"/>
      <c r="P38" s="2"/>
      <c r="Q38" s="1"/>
      <c r="R38" s="1"/>
      <c r="S38" s="1"/>
      <c r="T38" s="19"/>
    </row>
    <row r="39" spans="1:20" x14ac:dyDescent="0.2">
      <c r="A39" s="121"/>
      <c r="B39" s="127"/>
      <c r="C39" s="133"/>
      <c r="D39" s="5" t="s">
        <v>19</v>
      </c>
      <c r="E39" s="31">
        <v>983.94</v>
      </c>
      <c r="F39" s="26">
        <v>4.7699999999999996</v>
      </c>
      <c r="G39" s="26">
        <v>22</v>
      </c>
      <c r="H39" s="3">
        <v>4693.3900000000003</v>
      </c>
      <c r="I39" s="3">
        <v>21646.68</v>
      </c>
      <c r="J39" s="2">
        <f>(E39*F39)</f>
        <v>4693.3937999999998</v>
      </c>
      <c r="K39" s="2">
        <f t="shared" si="24"/>
        <v>21646.68</v>
      </c>
      <c r="L39" s="20">
        <f t="shared" si="12"/>
        <v>26340.073799999998</v>
      </c>
      <c r="M39" s="1">
        <f t="shared" si="25"/>
        <v>3.7999999995008693E-3</v>
      </c>
      <c r="N39" s="1">
        <f t="shared" si="26"/>
        <v>0</v>
      </c>
      <c r="O39" s="2"/>
      <c r="P39" s="2"/>
      <c r="Q39" s="1"/>
      <c r="R39" s="1"/>
      <c r="S39" s="1"/>
      <c r="T39" s="19"/>
    </row>
    <row r="40" spans="1:20" ht="24" x14ac:dyDescent="0.2">
      <c r="A40" s="15"/>
      <c r="B40" s="15"/>
      <c r="C40" s="15"/>
      <c r="D40" s="34" t="s">
        <v>55</v>
      </c>
      <c r="E40" s="16">
        <f>SUM(E37,E38,E39)</f>
        <v>3223.8</v>
      </c>
      <c r="F40" s="16"/>
      <c r="G40" s="16"/>
      <c r="H40" s="44">
        <f>SUM(H37:H39)</f>
        <v>15377.52</v>
      </c>
      <c r="I40" s="44">
        <f>SUM(I37:I39)</f>
        <v>70923.600000000006</v>
      </c>
      <c r="J40" s="16">
        <f t="shared" ref="J40:S40" si="27">SUM(J37,J38,J39)</f>
        <v>15377.526</v>
      </c>
      <c r="K40" s="16">
        <f t="shared" si="27"/>
        <v>70923.600000000006</v>
      </c>
      <c r="L40" s="16">
        <f t="shared" si="27"/>
        <v>86301.126000000004</v>
      </c>
      <c r="M40" s="16">
        <f t="shared" si="27"/>
        <v>5.9999999994033715E-3</v>
      </c>
      <c r="N40" s="16">
        <f t="shared" si="27"/>
        <v>7.2759576141834259E-12</v>
      </c>
      <c r="O40" s="16">
        <f t="shared" si="27"/>
        <v>0</v>
      </c>
      <c r="P40" s="16">
        <f t="shared" si="27"/>
        <v>0</v>
      </c>
      <c r="Q40" s="16">
        <f t="shared" si="27"/>
        <v>0</v>
      </c>
      <c r="R40" s="16">
        <f t="shared" si="27"/>
        <v>0</v>
      </c>
      <c r="S40" s="16">
        <f t="shared" si="27"/>
        <v>0</v>
      </c>
      <c r="T40" s="17"/>
    </row>
    <row r="41" spans="1:20" s="43" customFormat="1" ht="24" x14ac:dyDescent="0.2">
      <c r="A41" s="73"/>
      <c r="B41" s="73"/>
      <c r="C41" s="74"/>
      <c r="D41" s="72" t="s">
        <v>58</v>
      </c>
      <c r="E41" s="75">
        <f>SUM(E28+E32+E36+E40)</f>
        <v>13353.04</v>
      </c>
      <c r="F41" s="75"/>
      <c r="G41" s="75"/>
      <c r="H41" s="76">
        <f>SUM(H28,H32,H36,H40)</f>
        <v>63693.990000000005</v>
      </c>
      <c r="I41" s="76">
        <f>SUM(I40,I36,I32,I28)</f>
        <v>293766.88</v>
      </c>
      <c r="J41" s="75">
        <f>SUM(J28,J32,J36,J40)</f>
        <v>63694.000799999994</v>
      </c>
      <c r="K41" s="75">
        <f t="shared" ref="K41:S41" si="28">SUM(K28+K32+K36+K40)</f>
        <v>293766.88</v>
      </c>
      <c r="L41" s="75">
        <f t="shared" si="28"/>
        <v>357460.88079999998</v>
      </c>
      <c r="M41" s="75">
        <f t="shared" si="28"/>
        <v>1.0799999996379483E-2</v>
      </c>
      <c r="N41" s="75">
        <f t="shared" si="28"/>
        <v>1.4551915228366852E-11</v>
      </c>
      <c r="O41" s="75">
        <f t="shared" si="28"/>
        <v>0</v>
      </c>
      <c r="P41" s="75">
        <f t="shared" si="28"/>
        <v>0</v>
      </c>
      <c r="Q41" s="75">
        <f t="shared" si="28"/>
        <v>0</v>
      </c>
      <c r="R41" s="75">
        <f t="shared" si="28"/>
        <v>0</v>
      </c>
      <c r="S41" s="75">
        <f t="shared" si="28"/>
        <v>0</v>
      </c>
      <c r="T41" s="77"/>
    </row>
    <row r="42" spans="1:20" s="43" customFormat="1" ht="36" x14ac:dyDescent="0.2">
      <c r="A42" s="38"/>
      <c r="B42" s="38"/>
      <c r="C42" s="39"/>
      <c r="D42" s="40" t="s">
        <v>59</v>
      </c>
      <c r="E42" s="41">
        <f>E41+'2013'!E42</f>
        <v>48410.780000000006</v>
      </c>
      <c r="F42" s="41"/>
      <c r="G42" s="41"/>
      <c r="H42" s="41">
        <f>H41+'2013'!H42</f>
        <v>230919.43</v>
      </c>
      <c r="I42" s="41">
        <f>I41+'2013'!I42</f>
        <v>614965.9</v>
      </c>
      <c r="J42" s="41">
        <f>J41+'2013'!J42</f>
        <v>230919.42059999995</v>
      </c>
      <c r="K42" s="41">
        <f>K41+'2013'!K42</f>
        <v>614965.9</v>
      </c>
      <c r="L42" s="41">
        <f>L41+'2013'!L42</f>
        <v>845885.32059999998</v>
      </c>
      <c r="M42" s="41">
        <f>M41+'2013'!M42</f>
        <v>-9.4000000203777745E-3</v>
      </c>
      <c r="N42" s="41">
        <f>N41+'2013'!N42</f>
        <v>1.2732925824820995E-11</v>
      </c>
      <c r="O42" s="41">
        <f>O41+'2013'!O42</f>
        <v>0</v>
      </c>
      <c r="P42" s="41">
        <f>P41+'2013'!P42</f>
        <v>0</v>
      </c>
      <c r="Q42" s="41">
        <f>Q41+'2013'!Q42</f>
        <v>0</v>
      </c>
      <c r="R42" s="41">
        <f>R41+'2013'!R42</f>
        <v>0</v>
      </c>
      <c r="S42" s="41">
        <f>S41+'2013'!S42</f>
        <v>0</v>
      </c>
      <c r="T42" s="42"/>
    </row>
    <row r="43" spans="1:20" ht="12.75" customHeight="1" x14ac:dyDescent="0.2">
      <c r="A43" s="119">
        <v>3</v>
      </c>
      <c r="B43" s="125" t="s">
        <v>32</v>
      </c>
      <c r="C43" s="131" t="s">
        <v>23</v>
      </c>
      <c r="D43" s="5" t="s">
        <v>8</v>
      </c>
      <c r="E43" s="30">
        <v>164.02</v>
      </c>
      <c r="F43" s="26">
        <v>4.7699999999999996</v>
      </c>
      <c r="G43" s="26">
        <v>22</v>
      </c>
      <c r="H43" s="3">
        <v>782.38</v>
      </c>
      <c r="I43" s="3">
        <v>3608.44</v>
      </c>
      <c r="J43" s="2">
        <f>(E43*F43)</f>
        <v>782.37540000000001</v>
      </c>
      <c r="K43" s="2">
        <f>(E43*G43)</f>
        <v>3608.44</v>
      </c>
      <c r="L43" s="20">
        <f>SUM(J43,K43)</f>
        <v>4390.8154000000004</v>
      </c>
      <c r="M43" s="1">
        <f>SUM(J43-H43)</f>
        <v>-4.5999999999821739E-3</v>
      </c>
      <c r="N43" s="1">
        <f>SUM(K43-I43)</f>
        <v>0</v>
      </c>
      <c r="O43" s="2"/>
      <c r="P43" s="2"/>
      <c r="Q43" s="1"/>
      <c r="R43" s="1"/>
      <c r="S43" s="1"/>
      <c r="T43" s="19"/>
    </row>
    <row r="44" spans="1:20" x14ac:dyDescent="0.2">
      <c r="A44" s="120"/>
      <c r="B44" s="126"/>
      <c r="C44" s="132"/>
      <c r="D44" s="5" t="s">
        <v>9</v>
      </c>
      <c r="E44" s="31">
        <v>142.12</v>
      </c>
      <c r="F44" s="26">
        <v>4.7699999999999996</v>
      </c>
      <c r="G44" s="26">
        <v>22</v>
      </c>
      <c r="H44" s="3">
        <v>677.91</v>
      </c>
      <c r="I44" s="3">
        <v>3126.64</v>
      </c>
      <c r="J44" s="2">
        <f>(E44*F44)</f>
        <v>677.91239999999993</v>
      </c>
      <c r="K44" s="2">
        <f t="shared" ref="K44:K45" si="29">(E44*G44)</f>
        <v>3126.6400000000003</v>
      </c>
      <c r="L44" s="20">
        <f>SUM(J44,K44)</f>
        <v>3804.5524000000005</v>
      </c>
      <c r="M44" s="1">
        <f t="shared" ref="M44:M45" si="30">SUM(J44-H44)</f>
        <v>2.3999999999659849E-3</v>
      </c>
      <c r="N44" s="1">
        <f t="shared" ref="N44:N45" si="31">SUM(K44-I44)</f>
        <v>4.5474735088646412E-13</v>
      </c>
      <c r="O44" s="2"/>
      <c r="P44" s="2"/>
      <c r="Q44" s="1"/>
      <c r="R44" s="1"/>
      <c r="S44" s="1"/>
      <c r="T44" s="19"/>
    </row>
    <row r="45" spans="1:20" x14ac:dyDescent="0.2">
      <c r="A45" s="120"/>
      <c r="B45" s="126"/>
      <c r="C45" s="132"/>
      <c r="D45" s="5" t="s">
        <v>10</v>
      </c>
      <c r="E45" s="31">
        <v>149.46</v>
      </c>
      <c r="F45" s="26">
        <v>4.7699999999999996</v>
      </c>
      <c r="G45" s="26">
        <v>22</v>
      </c>
      <c r="H45" s="3">
        <v>712.92</v>
      </c>
      <c r="I45" s="3">
        <v>3288.12</v>
      </c>
      <c r="J45" s="2">
        <f>(E45*F45)</f>
        <v>712.92419999999993</v>
      </c>
      <c r="K45" s="2">
        <f t="shared" si="29"/>
        <v>3288.1200000000003</v>
      </c>
      <c r="L45" s="20">
        <f>SUM(J45,K45)</f>
        <v>4001.0442000000003</v>
      </c>
      <c r="M45" s="1">
        <f t="shared" si="30"/>
        <v>4.1999999999688953E-3</v>
      </c>
      <c r="N45" s="1">
        <f t="shared" si="31"/>
        <v>4.5474735088646412E-13</v>
      </c>
      <c r="O45" s="2"/>
      <c r="P45" s="2"/>
      <c r="Q45" s="1"/>
      <c r="R45" s="1"/>
      <c r="S45" s="1"/>
      <c r="T45" s="19"/>
    </row>
    <row r="46" spans="1:20" ht="24" x14ac:dyDescent="0.2">
      <c r="A46" s="120"/>
      <c r="B46" s="126"/>
      <c r="C46" s="132"/>
      <c r="D46" s="34" t="s">
        <v>52</v>
      </c>
      <c r="E46" s="16">
        <f>SUM(E43,E44,E45)</f>
        <v>455.6</v>
      </c>
      <c r="F46" s="16"/>
      <c r="G46" s="16"/>
      <c r="H46" s="44">
        <f>SUM(H43:H45)</f>
        <v>2173.21</v>
      </c>
      <c r="I46" s="44">
        <f>SUM(I43:I45)</f>
        <v>10023.200000000001</v>
      </c>
      <c r="J46" s="16">
        <f t="shared" ref="J46:S46" si="32">SUM(J43,J44,J45)</f>
        <v>2173.212</v>
      </c>
      <c r="K46" s="16">
        <f t="shared" si="32"/>
        <v>10023.200000000001</v>
      </c>
      <c r="L46" s="16">
        <f t="shared" si="32"/>
        <v>12196.412</v>
      </c>
      <c r="M46" s="16">
        <f t="shared" si="32"/>
        <v>1.9999999999527063E-3</v>
      </c>
      <c r="N46" s="16">
        <f t="shared" si="32"/>
        <v>9.0949470177292824E-13</v>
      </c>
      <c r="O46" s="16">
        <f t="shared" si="32"/>
        <v>0</v>
      </c>
      <c r="P46" s="16">
        <f t="shared" si="32"/>
        <v>0</v>
      </c>
      <c r="Q46" s="16">
        <f t="shared" si="32"/>
        <v>0</v>
      </c>
      <c r="R46" s="16">
        <f t="shared" si="32"/>
        <v>0</v>
      </c>
      <c r="S46" s="16">
        <f t="shared" si="32"/>
        <v>0</v>
      </c>
      <c r="T46" s="17"/>
    </row>
    <row r="47" spans="1:20" x14ac:dyDescent="0.2">
      <c r="A47" s="120"/>
      <c r="B47" s="126"/>
      <c r="C47" s="132"/>
      <c r="D47" s="5" t="s">
        <v>11</v>
      </c>
      <c r="E47" s="30">
        <v>159.62</v>
      </c>
      <c r="F47" s="26">
        <v>4.7699999999999996</v>
      </c>
      <c r="G47" s="26">
        <v>22</v>
      </c>
      <c r="H47" s="3">
        <v>761.39</v>
      </c>
      <c r="I47" s="3">
        <v>3511.64</v>
      </c>
      <c r="J47" s="2">
        <f>(E47*F47)</f>
        <v>761.38739999999996</v>
      </c>
      <c r="K47" s="2">
        <f>(E47*G47)</f>
        <v>3511.6400000000003</v>
      </c>
      <c r="L47" s="20">
        <f>SUM(J47,K47)</f>
        <v>4273.0273999999999</v>
      </c>
      <c r="M47" s="1">
        <f>SUM(J47-H47)</f>
        <v>-2.6000000000294676E-3</v>
      </c>
      <c r="N47" s="1">
        <f>SUM(K47-I47)</f>
        <v>4.5474735088646412E-13</v>
      </c>
      <c r="O47" s="2"/>
      <c r="P47" s="2"/>
      <c r="Q47" s="1"/>
      <c r="R47" s="1"/>
      <c r="S47" s="1"/>
      <c r="T47" s="19"/>
    </row>
    <row r="48" spans="1:20" x14ac:dyDescent="0.2">
      <c r="A48" s="120"/>
      <c r="B48" s="126"/>
      <c r="C48" s="132"/>
      <c r="D48" s="5" t="s">
        <v>12</v>
      </c>
      <c r="E48" s="30">
        <v>133.36000000000001</v>
      </c>
      <c r="F48" s="26">
        <v>4.7699999999999996</v>
      </c>
      <c r="G48" s="26">
        <v>22</v>
      </c>
      <c r="H48" s="3">
        <v>636.13</v>
      </c>
      <c r="I48" s="3">
        <v>2933.92</v>
      </c>
      <c r="J48" s="2">
        <f>(E48*F48)</f>
        <v>636.12720000000002</v>
      </c>
      <c r="K48" s="2">
        <f t="shared" ref="K48:K49" si="33">(E48*G48)</f>
        <v>2933.92</v>
      </c>
      <c r="L48" s="20">
        <f>SUM(J48,K48)</f>
        <v>3570.0472</v>
      </c>
      <c r="M48" s="1">
        <f t="shared" ref="M48:M49" si="34">SUM(J48-H48)</f>
        <v>-2.7999999999792635E-3</v>
      </c>
      <c r="N48" s="1">
        <f t="shared" ref="N48:N49" si="35">SUM(K48-I48)</f>
        <v>0</v>
      </c>
      <c r="O48" s="2"/>
      <c r="P48" s="2"/>
      <c r="Q48" s="1"/>
      <c r="R48" s="1"/>
      <c r="S48" s="1"/>
      <c r="T48" s="19"/>
    </row>
    <row r="49" spans="1:20" x14ac:dyDescent="0.2">
      <c r="A49" s="120"/>
      <c r="B49" s="126"/>
      <c r="C49" s="132"/>
      <c r="D49" s="5" t="s">
        <v>13</v>
      </c>
      <c r="E49" s="30">
        <v>141.24</v>
      </c>
      <c r="F49" s="26">
        <v>4.7699999999999996</v>
      </c>
      <c r="G49" s="26">
        <v>22</v>
      </c>
      <c r="H49" s="3">
        <v>673.71</v>
      </c>
      <c r="I49" s="3">
        <v>3107.28</v>
      </c>
      <c r="J49" s="2">
        <f>(E49*F49)</f>
        <v>673.71479999999997</v>
      </c>
      <c r="K49" s="2">
        <f t="shared" si="33"/>
        <v>3107.28</v>
      </c>
      <c r="L49" s="20">
        <f>SUM(J49,K49)</f>
        <v>3780.9948000000004</v>
      </c>
      <c r="M49" s="1">
        <f t="shared" si="34"/>
        <v>4.7999999999319698E-3</v>
      </c>
      <c r="N49" s="1">
        <f t="shared" si="35"/>
        <v>0</v>
      </c>
      <c r="O49" s="2"/>
      <c r="P49" s="2"/>
      <c r="Q49" s="1"/>
      <c r="R49" s="1"/>
      <c r="S49" s="1"/>
      <c r="T49" s="19"/>
    </row>
    <row r="50" spans="1:20" ht="24" x14ac:dyDescent="0.2">
      <c r="A50" s="120"/>
      <c r="B50" s="126"/>
      <c r="C50" s="132"/>
      <c r="D50" s="34" t="s">
        <v>53</v>
      </c>
      <c r="E50" s="16">
        <f>SUM(E47,E48,E49)</f>
        <v>434.22</v>
      </c>
      <c r="F50" s="16"/>
      <c r="G50" s="16"/>
      <c r="H50" s="44">
        <f>SUM(H47:H49)</f>
        <v>2071.23</v>
      </c>
      <c r="I50" s="44">
        <f>SUM(I47:I49)</f>
        <v>9552.84</v>
      </c>
      <c r="J50" s="16">
        <f t="shared" ref="J50:S50" si="36">SUM(J47,J48,J49)</f>
        <v>2071.2294000000002</v>
      </c>
      <c r="K50" s="16">
        <f t="shared" si="36"/>
        <v>9552.84</v>
      </c>
      <c r="L50" s="16">
        <f t="shared" si="36"/>
        <v>11624.0694</v>
      </c>
      <c r="M50" s="16">
        <f t="shared" si="36"/>
        <v>-6.0000000007676135E-4</v>
      </c>
      <c r="N50" s="16">
        <f t="shared" si="36"/>
        <v>4.5474735088646412E-13</v>
      </c>
      <c r="O50" s="16">
        <f t="shared" si="36"/>
        <v>0</v>
      </c>
      <c r="P50" s="16">
        <f t="shared" si="36"/>
        <v>0</v>
      </c>
      <c r="Q50" s="16">
        <f t="shared" si="36"/>
        <v>0</v>
      </c>
      <c r="R50" s="16">
        <f t="shared" si="36"/>
        <v>0</v>
      </c>
      <c r="S50" s="16">
        <f t="shared" si="36"/>
        <v>0</v>
      </c>
      <c r="T50" s="17"/>
    </row>
    <row r="51" spans="1:20" x14ac:dyDescent="0.2">
      <c r="A51" s="120"/>
      <c r="B51" s="126"/>
      <c r="C51" s="132"/>
      <c r="D51" s="5" t="s">
        <v>14</v>
      </c>
      <c r="E51" s="30">
        <v>164.86</v>
      </c>
      <c r="F51" s="26">
        <v>4.7699999999999996</v>
      </c>
      <c r="G51" s="26">
        <v>22</v>
      </c>
      <c r="H51" s="3">
        <v>786.38</v>
      </c>
      <c r="I51" s="3">
        <v>3626.92</v>
      </c>
      <c r="J51" s="2">
        <f>(E51*F51)</f>
        <v>786.38220000000001</v>
      </c>
      <c r="K51" s="2">
        <f>(E51*G51)</f>
        <v>3626.92</v>
      </c>
      <c r="L51" s="20">
        <f>SUM(J51,K51)</f>
        <v>4413.3022000000001</v>
      </c>
      <c r="M51" s="1">
        <f>SUM(J51-H51)</f>
        <v>2.200000000016189E-3</v>
      </c>
      <c r="N51" s="1">
        <f>SUM(K51-I51)</f>
        <v>0</v>
      </c>
      <c r="O51" s="2"/>
      <c r="P51" s="2"/>
      <c r="Q51" s="1"/>
      <c r="R51" s="1"/>
      <c r="S51" s="1"/>
      <c r="T51" s="19"/>
    </row>
    <row r="52" spans="1:20" x14ac:dyDescent="0.2">
      <c r="A52" s="120"/>
      <c r="B52" s="126"/>
      <c r="C52" s="132"/>
      <c r="D52" s="5" t="s">
        <v>15</v>
      </c>
      <c r="E52" s="30">
        <v>143.84</v>
      </c>
      <c r="F52" s="26">
        <v>4.7699999999999996</v>
      </c>
      <c r="G52" s="26">
        <v>22</v>
      </c>
      <c r="H52" s="3">
        <v>686.12</v>
      </c>
      <c r="I52" s="3">
        <v>3164.48</v>
      </c>
      <c r="J52" s="2">
        <f>(E52*F52)</f>
        <v>686.1167999999999</v>
      </c>
      <c r="K52" s="2">
        <f t="shared" ref="K52:K53" si="37">(E52*G52)</f>
        <v>3164.48</v>
      </c>
      <c r="L52" s="20">
        <f>SUM(J52,K52)</f>
        <v>3850.5967999999998</v>
      </c>
      <c r="M52" s="1">
        <f t="shared" ref="M52:M53" si="38">SUM(J52-H52)</f>
        <v>-3.200000000106229E-3</v>
      </c>
      <c r="N52" s="1">
        <f t="shared" ref="N52:N53" si="39">SUM(K52-I52)</f>
        <v>0</v>
      </c>
      <c r="O52" s="2"/>
      <c r="P52" s="2"/>
      <c r="Q52" s="1"/>
      <c r="R52" s="1"/>
      <c r="S52" s="1"/>
      <c r="T52" s="19"/>
    </row>
    <row r="53" spans="1:20" x14ac:dyDescent="0.2">
      <c r="A53" s="120"/>
      <c r="B53" s="126"/>
      <c r="C53" s="132"/>
      <c r="D53" s="5" t="s">
        <v>16</v>
      </c>
      <c r="E53" s="31">
        <v>120.2</v>
      </c>
      <c r="F53" s="26">
        <v>4.7699999999999996</v>
      </c>
      <c r="G53" s="26">
        <v>22</v>
      </c>
      <c r="H53" s="3">
        <v>573.35</v>
      </c>
      <c r="I53" s="3">
        <v>2644.4</v>
      </c>
      <c r="J53" s="2">
        <f>(E53*F53)</f>
        <v>573.35399999999993</v>
      </c>
      <c r="K53" s="2">
        <f t="shared" si="37"/>
        <v>2644.4</v>
      </c>
      <c r="L53" s="20">
        <f>SUM(J53,K53)</f>
        <v>3217.7539999999999</v>
      </c>
      <c r="M53" s="1">
        <f t="shared" si="38"/>
        <v>3.9999999999054126E-3</v>
      </c>
      <c r="N53" s="1">
        <f t="shared" si="39"/>
        <v>0</v>
      </c>
      <c r="O53" s="2"/>
      <c r="P53" s="2"/>
      <c r="Q53" s="1"/>
      <c r="R53" s="1"/>
      <c r="S53" s="1"/>
      <c r="T53" s="19"/>
    </row>
    <row r="54" spans="1:20" ht="24" x14ac:dyDescent="0.2">
      <c r="A54" s="120"/>
      <c r="B54" s="126"/>
      <c r="C54" s="132"/>
      <c r="D54" s="34" t="s">
        <v>54</v>
      </c>
      <c r="E54" s="16">
        <f>SUM(E51,E52,E53)</f>
        <v>428.90000000000003</v>
      </c>
      <c r="F54" s="16"/>
      <c r="G54" s="16"/>
      <c r="H54" s="44">
        <f>SUM(H51:H53)</f>
        <v>2045.85</v>
      </c>
      <c r="I54" s="44">
        <f>SUM(I51:I53)</f>
        <v>9435.7999999999993</v>
      </c>
      <c r="J54" s="16">
        <f t="shared" ref="J54:S54" si="40">SUM(J51,J52,J53)</f>
        <v>2045.8529999999996</v>
      </c>
      <c r="K54" s="16">
        <f t="shared" si="40"/>
        <v>9435.7999999999993</v>
      </c>
      <c r="L54" s="16">
        <f t="shared" si="40"/>
        <v>11481.652999999998</v>
      </c>
      <c r="M54" s="16">
        <f t="shared" si="40"/>
        <v>2.9999999998153726E-3</v>
      </c>
      <c r="N54" s="16">
        <f t="shared" si="40"/>
        <v>0</v>
      </c>
      <c r="O54" s="16">
        <f t="shared" si="40"/>
        <v>0</v>
      </c>
      <c r="P54" s="16">
        <f t="shared" si="40"/>
        <v>0</v>
      </c>
      <c r="Q54" s="16">
        <f t="shared" si="40"/>
        <v>0</v>
      </c>
      <c r="R54" s="16">
        <f t="shared" si="40"/>
        <v>0</v>
      </c>
      <c r="S54" s="16">
        <f t="shared" si="40"/>
        <v>0</v>
      </c>
      <c r="T54" s="17"/>
    </row>
    <row r="55" spans="1:20" x14ac:dyDescent="0.2">
      <c r="A55" s="120"/>
      <c r="B55" s="126"/>
      <c r="C55" s="132"/>
      <c r="D55" s="5" t="s">
        <v>17</v>
      </c>
      <c r="E55" s="30">
        <v>155.41999999999999</v>
      </c>
      <c r="F55" s="26">
        <v>4.7699999999999996</v>
      </c>
      <c r="G55" s="26">
        <v>22</v>
      </c>
      <c r="H55" s="3">
        <v>741.35</v>
      </c>
      <c r="I55" s="3">
        <v>3419.24</v>
      </c>
      <c r="J55" s="2">
        <f>(E55*F55)</f>
        <v>741.35339999999985</v>
      </c>
      <c r="K55" s="2">
        <f>(E55*G55)</f>
        <v>3419.24</v>
      </c>
      <c r="L55" s="20">
        <f t="shared" ref="L55:L63" si="41">SUM(J55,K55)</f>
        <v>4160.5933999999997</v>
      </c>
      <c r="M55" s="1">
        <f>SUM(J55-H55)</f>
        <v>3.3999999998286512E-3</v>
      </c>
      <c r="N55" s="1">
        <f>SUM(K55-I55)</f>
        <v>0</v>
      </c>
      <c r="O55" s="2"/>
      <c r="P55" s="2"/>
      <c r="Q55" s="1"/>
      <c r="R55" s="1"/>
      <c r="S55" s="1"/>
      <c r="T55" s="19"/>
    </row>
    <row r="56" spans="1:20" x14ac:dyDescent="0.2">
      <c r="A56" s="120"/>
      <c r="B56" s="126"/>
      <c r="C56" s="132"/>
      <c r="D56" s="5" t="s">
        <v>18</v>
      </c>
      <c r="E56" s="30">
        <v>156.74</v>
      </c>
      <c r="F56" s="26">
        <v>4.7699999999999996</v>
      </c>
      <c r="G56" s="26">
        <v>22</v>
      </c>
      <c r="H56" s="3">
        <v>747.65</v>
      </c>
      <c r="I56" s="3">
        <v>3448.28</v>
      </c>
      <c r="J56" s="2">
        <f>(E56*F56)</f>
        <v>747.64980000000003</v>
      </c>
      <c r="K56" s="2">
        <f t="shared" ref="K56:K57" si="42">(E56*G56)</f>
        <v>3448.28</v>
      </c>
      <c r="L56" s="20">
        <f t="shared" si="41"/>
        <v>4195.9297999999999</v>
      </c>
      <c r="M56" s="1">
        <f t="shared" ref="M56:M57" si="43">SUM(J56-H56)</f>
        <v>-1.9999999994979589E-4</v>
      </c>
      <c r="N56" s="1">
        <f t="shared" ref="N56:N57" si="44">SUM(K56-I56)</f>
        <v>0</v>
      </c>
      <c r="O56" s="2"/>
      <c r="P56" s="2"/>
      <c r="Q56" s="1"/>
      <c r="R56" s="1"/>
      <c r="S56" s="1"/>
      <c r="T56" s="19"/>
    </row>
    <row r="57" spans="1:20" x14ac:dyDescent="0.2">
      <c r="A57" s="121"/>
      <c r="B57" s="127"/>
      <c r="C57" s="133"/>
      <c r="D57" s="5" t="s">
        <v>19</v>
      </c>
      <c r="E57" s="31">
        <v>140.52000000000001</v>
      </c>
      <c r="F57" s="26">
        <v>4.7699999999999996</v>
      </c>
      <c r="G57" s="26">
        <v>22</v>
      </c>
      <c r="H57" s="3">
        <v>670.28</v>
      </c>
      <c r="I57" s="3">
        <v>3091.44</v>
      </c>
      <c r="J57" s="2">
        <f>(E57*F57)</f>
        <v>670.28039999999999</v>
      </c>
      <c r="K57" s="2">
        <f t="shared" si="42"/>
        <v>3091.44</v>
      </c>
      <c r="L57" s="20">
        <f t="shared" si="41"/>
        <v>3761.7204000000002</v>
      </c>
      <c r="M57" s="1">
        <f t="shared" si="43"/>
        <v>4.0000000001327862E-4</v>
      </c>
      <c r="N57" s="1">
        <f t="shared" si="44"/>
        <v>0</v>
      </c>
      <c r="O57" s="2"/>
      <c r="P57" s="2"/>
      <c r="Q57" s="1"/>
      <c r="R57" s="1"/>
      <c r="S57" s="1"/>
      <c r="T57" s="19"/>
    </row>
    <row r="58" spans="1:20" ht="24" x14ac:dyDescent="0.2">
      <c r="A58" s="14"/>
      <c r="B58" s="14"/>
      <c r="C58" s="14"/>
      <c r="D58" s="34" t="s">
        <v>55</v>
      </c>
      <c r="E58" s="16">
        <f>SUM(E55,E56,E57)</f>
        <v>452.67999999999995</v>
      </c>
      <c r="F58" s="16"/>
      <c r="G58" s="16"/>
      <c r="H58" s="44">
        <f>SUM(H55:H57)</f>
        <v>2159.2799999999997</v>
      </c>
      <c r="I58" s="44">
        <f>SUM(I55:I57)</f>
        <v>9958.9600000000009</v>
      </c>
      <c r="J58" s="16">
        <f t="shared" ref="J58:S58" si="45">SUM(J55,J56,J57)</f>
        <v>2159.2835999999998</v>
      </c>
      <c r="K58" s="16">
        <f t="shared" si="45"/>
        <v>9958.9600000000009</v>
      </c>
      <c r="L58" s="16">
        <f t="shared" si="45"/>
        <v>12118.2436</v>
      </c>
      <c r="M58" s="16">
        <f t="shared" si="45"/>
        <v>3.5999999998921339E-3</v>
      </c>
      <c r="N58" s="16">
        <f t="shared" si="45"/>
        <v>0</v>
      </c>
      <c r="O58" s="16">
        <f t="shared" si="45"/>
        <v>0</v>
      </c>
      <c r="P58" s="16">
        <f t="shared" si="45"/>
        <v>0</v>
      </c>
      <c r="Q58" s="16">
        <f t="shared" si="45"/>
        <v>0</v>
      </c>
      <c r="R58" s="16">
        <f t="shared" si="45"/>
        <v>0</v>
      </c>
      <c r="S58" s="16">
        <f t="shared" si="45"/>
        <v>0</v>
      </c>
      <c r="T58" s="17"/>
    </row>
    <row r="59" spans="1:20" s="43" customFormat="1" ht="24" x14ac:dyDescent="0.2">
      <c r="A59" s="73"/>
      <c r="B59" s="73"/>
      <c r="C59" s="74"/>
      <c r="D59" s="72" t="s">
        <v>58</v>
      </c>
      <c r="E59" s="75">
        <f>SUM(E46+E50+E54+E58)</f>
        <v>1771.4</v>
      </c>
      <c r="F59" s="75"/>
      <c r="G59" s="75"/>
      <c r="H59" s="76">
        <f>SUM(H46,H50,H54,H58)</f>
        <v>8449.57</v>
      </c>
      <c r="I59" s="76">
        <f>SUM(I46,I50,I54,I58)</f>
        <v>38970.800000000003</v>
      </c>
      <c r="J59" s="75">
        <f t="shared" ref="J59:S59" si="46">SUM(J46+J50+J54+J58)</f>
        <v>8449.5779999999977</v>
      </c>
      <c r="K59" s="75">
        <f t="shared" si="46"/>
        <v>38970.800000000003</v>
      </c>
      <c r="L59" s="75">
        <f t="shared" si="46"/>
        <v>47420.377999999997</v>
      </c>
      <c r="M59" s="75">
        <f t="shared" si="46"/>
        <v>7.9999999995834514E-3</v>
      </c>
      <c r="N59" s="75">
        <f t="shared" si="46"/>
        <v>1.3642420526593924E-12</v>
      </c>
      <c r="O59" s="75">
        <f t="shared" si="46"/>
        <v>0</v>
      </c>
      <c r="P59" s="75">
        <f t="shared" si="46"/>
        <v>0</v>
      </c>
      <c r="Q59" s="75">
        <f t="shared" si="46"/>
        <v>0</v>
      </c>
      <c r="R59" s="75">
        <f t="shared" si="46"/>
        <v>0</v>
      </c>
      <c r="S59" s="75">
        <f t="shared" si="46"/>
        <v>0</v>
      </c>
      <c r="T59" s="77"/>
    </row>
    <row r="60" spans="1:20" s="43" customFormat="1" ht="36" x14ac:dyDescent="0.2">
      <c r="A60" s="38"/>
      <c r="B60" s="38"/>
      <c r="C60" s="39"/>
      <c r="D60" s="40" t="s">
        <v>59</v>
      </c>
      <c r="E60" s="41">
        <f>E59+'2013'!E60</f>
        <v>6590.0599999999995</v>
      </c>
      <c r="F60" s="41"/>
      <c r="G60" s="41"/>
      <c r="H60" s="41">
        <f>H59+'2013'!H60</f>
        <v>31434.59</v>
      </c>
      <c r="I60" s="41">
        <f>I59+'2013'!I60</f>
        <v>85224.260000000009</v>
      </c>
      <c r="J60" s="41">
        <f>J59+'2013'!J60</f>
        <v>31434.586199999994</v>
      </c>
      <c r="K60" s="41">
        <f>K59+'2013'!K60</f>
        <v>85224.260000000009</v>
      </c>
      <c r="L60" s="41">
        <f>L59+'2013'!L60</f>
        <v>116658.8462</v>
      </c>
      <c r="M60" s="41">
        <f>M59+'2013'!M60</f>
        <v>-3.8000000023998837E-3</v>
      </c>
      <c r="N60" s="41">
        <f>N59+'2013'!N60</f>
        <v>3.1832314562052488E-12</v>
      </c>
      <c r="O60" s="41">
        <f>O59+'2013'!O60</f>
        <v>0</v>
      </c>
      <c r="P60" s="41">
        <f>P59+'2013'!P60</f>
        <v>0</v>
      </c>
      <c r="Q60" s="41">
        <f>Q59+'2013'!Q60</f>
        <v>0</v>
      </c>
      <c r="R60" s="41">
        <f>R59+'2013'!R60</f>
        <v>0</v>
      </c>
      <c r="S60" s="41">
        <f>S59+'2013'!S60</f>
        <v>0</v>
      </c>
      <c r="T60" s="42"/>
    </row>
    <row r="61" spans="1:20" ht="12.75" customHeight="1" x14ac:dyDescent="0.2">
      <c r="A61" s="110">
        <v>4</v>
      </c>
      <c r="B61" s="125" t="s">
        <v>32</v>
      </c>
      <c r="C61" s="128" t="s">
        <v>24</v>
      </c>
      <c r="D61" s="5" t="s">
        <v>8</v>
      </c>
      <c r="E61" s="30">
        <v>647.5</v>
      </c>
      <c r="F61" s="26">
        <v>4.7699999999999996</v>
      </c>
      <c r="G61" s="26">
        <v>22</v>
      </c>
      <c r="H61" s="3"/>
      <c r="I61" s="3"/>
      <c r="J61" s="2">
        <f>(E61*F61)</f>
        <v>3088.5749999999998</v>
      </c>
      <c r="K61" s="2">
        <f>(E61*G61)</f>
        <v>14245</v>
      </c>
      <c r="L61" s="20">
        <f t="shared" si="41"/>
        <v>17333.575000000001</v>
      </c>
      <c r="M61" s="1">
        <f>SUM(J61-H61)</f>
        <v>3088.5749999999998</v>
      </c>
      <c r="N61" s="1">
        <f>SUM(K61-I61)</f>
        <v>14245</v>
      </c>
      <c r="O61" s="2"/>
      <c r="P61" s="2"/>
      <c r="Q61" s="1"/>
      <c r="R61" s="1"/>
      <c r="S61" s="1"/>
      <c r="T61" s="19"/>
    </row>
    <row r="62" spans="1:20" ht="12.75" customHeight="1" x14ac:dyDescent="0.2">
      <c r="A62" s="111"/>
      <c r="B62" s="126"/>
      <c r="C62" s="129"/>
      <c r="D62" s="5" t="s">
        <v>9</v>
      </c>
      <c r="E62" s="31">
        <v>644.44000000000005</v>
      </c>
      <c r="F62" s="26">
        <v>4.7699999999999996</v>
      </c>
      <c r="G62" s="26">
        <v>22</v>
      </c>
      <c r="H62" s="3"/>
      <c r="I62" s="3"/>
      <c r="J62" s="2">
        <f>(E62*F62)</f>
        <v>3073.9787999999999</v>
      </c>
      <c r="K62" s="2">
        <f t="shared" ref="K62:K63" si="47">(E62*G62)</f>
        <v>14177.68</v>
      </c>
      <c r="L62" s="20">
        <f t="shared" si="41"/>
        <v>17251.658800000001</v>
      </c>
      <c r="M62" s="1">
        <f t="shared" ref="M62:M63" si="48">SUM(J62-H62)</f>
        <v>3073.9787999999999</v>
      </c>
      <c r="N62" s="1">
        <f t="shared" ref="N62:N63" si="49">SUM(K62-I62)</f>
        <v>14177.68</v>
      </c>
      <c r="O62" s="2"/>
      <c r="P62" s="2"/>
      <c r="Q62" s="1"/>
      <c r="R62" s="1"/>
      <c r="S62" s="1"/>
      <c r="T62" s="19"/>
    </row>
    <row r="63" spans="1:20" ht="12.75" customHeight="1" x14ac:dyDescent="0.2">
      <c r="A63" s="111"/>
      <c r="B63" s="126"/>
      <c r="C63" s="129"/>
      <c r="D63" s="5" t="s">
        <v>10</v>
      </c>
      <c r="E63" s="31">
        <v>706</v>
      </c>
      <c r="F63" s="26">
        <v>4.7699999999999996</v>
      </c>
      <c r="G63" s="26">
        <v>22</v>
      </c>
      <c r="H63" s="3"/>
      <c r="I63" s="3"/>
      <c r="J63" s="2">
        <f>(E63*F63)</f>
        <v>3367.62</v>
      </c>
      <c r="K63" s="2">
        <f t="shared" si="47"/>
        <v>15532</v>
      </c>
      <c r="L63" s="20">
        <f t="shared" si="41"/>
        <v>18899.62</v>
      </c>
      <c r="M63" s="1">
        <f t="shared" si="48"/>
        <v>3367.62</v>
      </c>
      <c r="N63" s="1">
        <f t="shared" si="49"/>
        <v>15532</v>
      </c>
      <c r="O63" s="2"/>
      <c r="P63" s="2"/>
      <c r="Q63" s="1"/>
      <c r="R63" s="1"/>
      <c r="S63" s="1"/>
      <c r="T63" s="19"/>
    </row>
    <row r="64" spans="1:20" ht="24" x14ac:dyDescent="0.2">
      <c r="A64" s="111"/>
      <c r="B64" s="126"/>
      <c r="C64" s="129"/>
      <c r="D64" s="34" t="s">
        <v>52</v>
      </c>
      <c r="E64" s="16">
        <f>SUM(E61,E62,E63)</f>
        <v>1997.94</v>
      </c>
      <c r="F64" s="16"/>
      <c r="G64" s="16"/>
      <c r="H64" s="14"/>
      <c r="I64" s="14"/>
      <c r="J64" s="16">
        <f t="shared" ref="J64:S64" si="50">SUM(J61,J62,J63)</f>
        <v>9530.1738000000005</v>
      </c>
      <c r="K64" s="16">
        <f t="shared" si="50"/>
        <v>43954.68</v>
      </c>
      <c r="L64" s="16">
        <f t="shared" si="50"/>
        <v>53484.853799999997</v>
      </c>
      <c r="M64" s="16">
        <f t="shared" si="50"/>
        <v>9530.1738000000005</v>
      </c>
      <c r="N64" s="16">
        <f t="shared" si="50"/>
        <v>43954.68</v>
      </c>
      <c r="O64" s="16">
        <f t="shared" si="50"/>
        <v>0</v>
      </c>
      <c r="P64" s="16">
        <f t="shared" si="50"/>
        <v>0</v>
      </c>
      <c r="Q64" s="16">
        <f t="shared" si="50"/>
        <v>0</v>
      </c>
      <c r="R64" s="16">
        <f t="shared" si="50"/>
        <v>0</v>
      </c>
      <c r="S64" s="16">
        <f t="shared" si="50"/>
        <v>0</v>
      </c>
      <c r="T64" s="17"/>
    </row>
    <row r="65" spans="1:20" ht="12.75" customHeight="1" x14ac:dyDescent="0.2">
      <c r="A65" s="111"/>
      <c r="B65" s="126"/>
      <c r="C65" s="129"/>
      <c r="D65" s="5" t="s">
        <v>11</v>
      </c>
      <c r="E65" s="30">
        <v>553.9</v>
      </c>
      <c r="F65" s="26">
        <v>4.7699999999999996</v>
      </c>
      <c r="G65" s="26">
        <v>22</v>
      </c>
      <c r="H65" s="3"/>
      <c r="I65" s="3"/>
      <c r="J65" s="2">
        <f>(E65*F65)</f>
        <v>2642.1029999999996</v>
      </c>
      <c r="K65" s="2">
        <f>(E65*G65)</f>
        <v>12185.8</v>
      </c>
      <c r="L65" s="20">
        <f>SUM(J65,K65)</f>
        <v>14827.902999999998</v>
      </c>
      <c r="M65" s="1">
        <f>SUM(J65-H65)</f>
        <v>2642.1029999999996</v>
      </c>
      <c r="N65" s="1">
        <f>SUM(K65-I65)</f>
        <v>12185.8</v>
      </c>
      <c r="O65" s="2"/>
      <c r="P65" s="2"/>
      <c r="Q65" s="1"/>
      <c r="R65" s="1"/>
      <c r="S65" s="1"/>
      <c r="T65" s="19"/>
    </row>
    <row r="66" spans="1:20" ht="12.75" customHeight="1" x14ac:dyDescent="0.2">
      <c r="A66" s="111"/>
      <c r="B66" s="126"/>
      <c r="C66" s="129"/>
      <c r="D66" s="5" t="s">
        <v>12</v>
      </c>
      <c r="E66" s="30">
        <v>546.16</v>
      </c>
      <c r="F66" s="26">
        <v>4.7699999999999996</v>
      </c>
      <c r="G66" s="26">
        <v>22</v>
      </c>
      <c r="H66" s="3"/>
      <c r="I66" s="3"/>
      <c r="J66" s="2">
        <f>(E66*F66)</f>
        <v>2605.1831999999995</v>
      </c>
      <c r="K66" s="2">
        <f t="shared" ref="K66:K67" si="51">(E66*G66)</f>
        <v>12015.519999999999</v>
      </c>
      <c r="L66" s="20">
        <f>SUM(J66,K66)</f>
        <v>14620.703199999998</v>
      </c>
      <c r="M66" s="1">
        <f t="shared" ref="M66:M67" si="52">SUM(J66-H66)</f>
        <v>2605.1831999999995</v>
      </c>
      <c r="N66" s="1">
        <f t="shared" ref="N66:N67" si="53">SUM(K66-I66)</f>
        <v>12015.519999999999</v>
      </c>
      <c r="O66" s="2"/>
      <c r="P66" s="2"/>
      <c r="Q66" s="1"/>
      <c r="R66" s="1"/>
      <c r="S66" s="1"/>
      <c r="T66" s="19"/>
    </row>
    <row r="67" spans="1:20" ht="12.75" customHeight="1" x14ac:dyDescent="0.2">
      <c r="A67" s="111"/>
      <c r="B67" s="126"/>
      <c r="C67" s="129"/>
      <c r="D67" s="5" t="s">
        <v>13</v>
      </c>
      <c r="E67" s="30">
        <v>546.94000000000005</v>
      </c>
      <c r="F67" s="26">
        <v>4.7699999999999996</v>
      </c>
      <c r="G67" s="26">
        <v>22</v>
      </c>
      <c r="H67" s="3"/>
      <c r="I67" s="3"/>
      <c r="J67" s="2">
        <f>(E67*F67)</f>
        <v>2608.9038</v>
      </c>
      <c r="K67" s="2">
        <f t="shared" si="51"/>
        <v>12032.68</v>
      </c>
      <c r="L67" s="20">
        <f>SUM(J67,K67)</f>
        <v>14641.5838</v>
      </c>
      <c r="M67" s="1">
        <f t="shared" si="52"/>
        <v>2608.9038</v>
      </c>
      <c r="N67" s="1">
        <f t="shared" si="53"/>
        <v>12032.68</v>
      </c>
      <c r="O67" s="2"/>
      <c r="P67" s="2"/>
      <c r="Q67" s="1"/>
      <c r="R67" s="1"/>
      <c r="S67" s="1"/>
      <c r="T67" s="19"/>
    </row>
    <row r="68" spans="1:20" ht="24" x14ac:dyDescent="0.2">
      <c r="A68" s="111"/>
      <c r="B68" s="126"/>
      <c r="C68" s="129"/>
      <c r="D68" s="34" t="s">
        <v>53</v>
      </c>
      <c r="E68" s="16">
        <f>SUM(E65,E66,E67)</f>
        <v>1647</v>
      </c>
      <c r="F68" s="16"/>
      <c r="G68" s="16"/>
      <c r="H68" s="14"/>
      <c r="I68" s="14"/>
      <c r="J68" s="16">
        <f t="shared" ref="J68:S68" si="54">SUM(J65,J66,J67)</f>
        <v>7856.1899999999987</v>
      </c>
      <c r="K68" s="16">
        <f t="shared" si="54"/>
        <v>36234</v>
      </c>
      <c r="L68" s="16">
        <f t="shared" si="54"/>
        <v>44090.189999999995</v>
      </c>
      <c r="M68" s="16">
        <f t="shared" si="54"/>
        <v>7856.1899999999987</v>
      </c>
      <c r="N68" s="16">
        <f t="shared" si="54"/>
        <v>36234</v>
      </c>
      <c r="O68" s="16">
        <f t="shared" si="54"/>
        <v>0</v>
      </c>
      <c r="P68" s="16">
        <f t="shared" si="54"/>
        <v>0</v>
      </c>
      <c r="Q68" s="16">
        <f t="shared" si="54"/>
        <v>0</v>
      </c>
      <c r="R68" s="16">
        <f t="shared" si="54"/>
        <v>0</v>
      </c>
      <c r="S68" s="16">
        <f t="shared" si="54"/>
        <v>0</v>
      </c>
      <c r="T68" s="17"/>
    </row>
    <row r="69" spans="1:20" ht="12.75" customHeight="1" x14ac:dyDescent="0.2">
      <c r="A69" s="111"/>
      <c r="B69" s="126"/>
      <c r="C69" s="129"/>
      <c r="D69" s="5" t="s">
        <v>14</v>
      </c>
      <c r="E69" s="30">
        <v>604.94000000000005</v>
      </c>
      <c r="F69" s="26">
        <v>4.7699999999999996</v>
      </c>
      <c r="G69" s="26">
        <v>22</v>
      </c>
      <c r="H69" s="3"/>
      <c r="I69" s="3"/>
      <c r="J69" s="2">
        <f>(E69*F69)</f>
        <v>2885.5637999999999</v>
      </c>
      <c r="K69" s="2">
        <f>(E69*G69)</f>
        <v>13308.68</v>
      </c>
      <c r="L69" s="20">
        <f>SUM(J69,K69)</f>
        <v>16194.2438</v>
      </c>
      <c r="M69" s="1">
        <f>SUM(J69-H69)</f>
        <v>2885.5637999999999</v>
      </c>
      <c r="N69" s="1">
        <f>SUM(K69-I69)</f>
        <v>13308.68</v>
      </c>
      <c r="O69" s="2"/>
      <c r="P69" s="2"/>
      <c r="Q69" s="1"/>
      <c r="R69" s="1"/>
      <c r="S69" s="1"/>
      <c r="T69" s="19"/>
    </row>
    <row r="70" spans="1:20" ht="12.75" customHeight="1" x14ac:dyDescent="0.2">
      <c r="A70" s="111"/>
      <c r="B70" s="126"/>
      <c r="C70" s="129"/>
      <c r="D70" s="5" t="s">
        <v>15</v>
      </c>
      <c r="E70" s="30">
        <v>555.67999999999995</v>
      </c>
      <c r="F70" s="26">
        <v>4.7699999999999996</v>
      </c>
      <c r="G70" s="26">
        <v>22</v>
      </c>
      <c r="H70" s="3"/>
      <c r="I70" s="3"/>
      <c r="J70" s="2">
        <f>(E70*F70)</f>
        <v>2650.5935999999997</v>
      </c>
      <c r="K70" s="2">
        <f t="shared" ref="K70:K71" si="55">(E70*G70)</f>
        <v>12224.96</v>
      </c>
      <c r="L70" s="20">
        <f>SUM(J70,K70)</f>
        <v>14875.553599999999</v>
      </c>
      <c r="M70" s="1">
        <f t="shared" ref="M70:M71" si="56">SUM(J70-H70)</f>
        <v>2650.5935999999997</v>
      </c>
      <c r="N70" s="1">
        <f t="shared" ref="N70:N71" si="57">SUM(K70-I70)</f>
        <v>12224.96</v>
      </c>
      <c r="O70" s="2"/>
      <c r="P70" s="2"/>
      <c r="Q70" s="1"/>
      <c r="R70" s="1"/>
      <c r="S70" s="1"/>
      <c r="T70" s="19"/>
    </row>
    <row r="71" spans="1:20" ht="12.75" customHeight="1" x14ac:dyDescent="0.2">
      <c r="A71" s="111"/>
      <c r="B71" s="126"/>
      <c r="C71" s="129"/>
      <c r="D71" s="5" t="s">
        <v>16</v>
      </c>
      <c r="E71" s="31">
        <v>600.98</v>
      </c>
      <c r="F71" s="26">
        <v>4.7699999999999996</v>
      </c>
      <c r="G71" s="26">
        <v>22</v>
      </c>
      <c r="H71" s="3"/>
      <c r="I71" s="3"/>
      <c r="J71" s="2">
        <f>(E71*F71)</f>
        <v>2866.6745999999998</v>
      </c>
      <c r="K71" s="2">
        <f t="shared" si="55"/>
        <v>13221.560000000001</v>
      </c>
      <c r="L71" s="20">
        <f>SUM(J71,K71)</f>
        <v>16088.234600000002</v>
      </c>
      <c r="M71" s="1">
        <f t="shared" si="56"/>
        <v>2866.6745999999998</v>
      </c>
      <c r="N71" s="1">
        <f t="shared" si="57"/>
        <v>13221.560000000001</v>
      </c>
      <c r="O71" s="2"/>
      <c r="P71" s="2"/>
      <c r="Q71" s="1"/>
      <c r="R71" s="1"/>
      <c r="S71" s="1"/>
      <c r="T71" s="19"/>
    </row>
    <row r="72" spans="1:20" ht="24" x14ac:dyDescent="0.2">
      <c r="A72" s="111"/>
      <c r="B72" s="126"/>
      <c r="C72" s="129"/>
      <c r="D72" s="34" t="s">
        <v>54</v>
      </c>
      <c r="E72" s="16">
        <f>SUM(E69,E70,E71)</f>
        <v>1761.6</v>
      </c>
      <c r="F72" s="16"/>
      <c r="G72" s="16"/>
      <c r="H72" s="14"/>
      <c r="I72" s="14"/>
      <c r="J72" s="16">
        <f t="shared" ref="J72:S72" si="58">SUM(J69,J70,J71)</f>
        <v>8402.8320000000003</v>
      </c>
      <c r="K72" s="16">
        <f t="shared" si="58"/>
        <v>38755.199999999997</v>
      </c>
      <c r="L72" s="16">
        <f t="shared" si="58"/>
        <v>47158.031999999999</v>
      </c>
      <c r="M72" s="16">
        <f t="shared" si="58"/>
        <v>8402.8320000000003</v>
      </c>
      <c r="N72" s="16">
        <f t="shared" si="58"/>
        <v>38755.199999999997</v>
      </c>
      <c r="O72" s="16">
        <f t="shared" si="58"/>
        <v>0</v>
      </c>
      <c r="P72" s="16">
        <f t="shared" si="58"/>
        <v>0</v>
      </c>
      <c r="Q72" s="16">
        <f t="shared" si="58"/>
        <v>0</v>
      </c>
      <c r="R72" s="16">
        <f t="shared" si="58"/>
        <v>0</v>
      </c>
      <c r="S72" s="16">
        <f t="shared" si="58"/>
        <v>0</v>
      </c>
      <c r="T72" s="17"/>
    </row>
    <row r="73" spans="1:20" ht="12.75" customHeight="1" x14ac:dyDescent="0.2">
      <c r="A73" s="111"/>
      <c r="B73" s="126"/>
      <c r="C73" s="129"/>
      <c r="D73" s="5" t="s">
        <v>17</v>
      </c>
      <c r="E73" s="30">
        <v>599.98</v>
      </c>
      <c r="F73" s="26">
        <v>4.7699999999999996</v>
      </c>
      <c r="G73" s="26">
        <v>22</v>
      </c>
      <c r="H73" s="3"/>
      <c r="I73" s="3"/>
      <c r="J73" s="2">
        <f>(E73*F73)</f>
        <v>2861.9045999999998</v>
      </c>
      <c r="K73" s="2">
        <f>(E73*G73)</f>
        <v>13199.560000000001</v>
      </c>
      <c r="L73" s="20">
        <f>SUM(J73,K73)</f>
        <v>16061.464600000001</v>
      </c>
      <c r="M73" s="1">
        <f>SUM(J73-H73)</f>
        <v>2861.9045999999998</v>
      </c>
      <c r="N73" s="1">
        <f>SUM(K73-I73)</f>
        <v>13199.560000000001</v>
      </c>
      <c r="O73" s="2"/>
      <c r="P73" s="2"/>
      <c r="Q73" s="1"/>
      <c r="R73" s="1"/>
      <c r="S73" s="1"/>
      <c r="T73" s="19"/>
    </row>
    <row r="74" spans="1:20" ht="12.75" customHeight="1" x14ac:dyDescent="0.2">
      <c r="A74" s="111"/>
      <c r="B74" s="126"/>
      <c r="C74" s="129"/>
      <c r="D74" s="5" t="s">
        <v>18</v>
      </c>
      <c r="E74" s="30">
        <v>581.44000000000005</v>
      </c>
      <c r="F74" s="26">
        <v>4.7699999999999996</v>
      </c>
      <c r="G74" s="26">
        <v>22</v>
      </c>
      <c r="H74" s="3"/>
      <c r="I74" s="3"/>
      <c r="J74" s="2">
        <f>(E74*F74)</f>
        <v>2773.4688000000001</v>
      </c>
      <c r="K74" s="2">
        <f t="shared" ref="K74:K75" si="59">(E74*G74)</f>
        <v>12791.68</v>
      </c>
      <c r="L74" s="20">
        <f>SUM(J74,K74)</f>
        <v>15565.148800000001</v>
      </c>
      <c r="M74" s="1">
        <f t="shared" ref="M74:M75" si="60">SUM(J74-H74)</f>
        <v>2773.4688000000001</v>
      </c>
      <c r="N74" s="1">
        <f t="shared" ref="N74:N75" si="61">SUM(K74-I74)</f>
        <v>12791.68</v>
      </c>
      <c r="O74" s="2"/>
      <c r="P74" s="2"/>
      <c r="Q74" s="1"/>
      <c r="R74" s="1"/>
      <c r="S74" s="1"/>
      <c r="T74" s="19"/>
    </row>
    <row r="75" spans="1:20" ht="13.5" customHeight="1" x14ac:dyDescent="0.2">
      <c r="A75" s="112"/>
      <c r="B75" s="127"/>
      <c r="C75" s="130"/>
      <c r="D75" s="5" t="s">
        <v>19</v>
      </c>
      <c r="E75" s="31">
        <v>579.70000000000005</v>
      </c>
      <c r="F75" s="26">
        <v>4.7699999999999996</v>
      </c>
      <c r="G75" s="26">
        <v>22</v>
      </c>
      <c r="H75" s="3"/>
      <c r="I75" s="3"/>
      <c r="J75" s="2">
        <f>(E75*F75)</f>
        <v>2765.1689999999999</v>
      </c>
      <c r="K75" s="2">
        <f t="shared" si="59"/>
        <v>12753.400000000001</v>
      </c>
      <c r="L75" s="20">
        <f>SUM(J75,K75)</f>
        <v>15518.569000000001</v>
      </c>
      <c r="M75" s="1">
        <f t="shared" si="60"/>
        <v>2765.1689999999999</v>
      </c>
      <c r="N75" s="1">
        <f t="shared" si="61"/>
        <v>12753.400000000001</v>
      </c>
      <c r="O75" s="2"/>
      <c r="P75" s="2"/>
      <c r="Q75" s="1"/>
      <c r="R75" s="1"/>
      <c r="S75" s="1"/>
      <c r="T75" s="19"/>
    </row>
    <row r="76" spans="1:20" ht="24.75" x14ac:dyDescent="0.25">
      <c r="A76" s="8"/>
      <c r="B76" s="8"/>
      <c r="C76" s="8"/>
      <c r="D76" s="34" t="s">
        <v>55</v>
      </c>
      <c r="E76" s="16">
        <f>SUM(E73,E74,E75)</f>
        <v>1761.1200000000001</v>
      </c>
      <c r="F76" s="16"/>
      <c r="G76" s="16"/>
      <c r="H76" s="14"/>
      <c r="I76" s="14"/>
      <c r="J76" s="16">
        <f t="shared" ref="J76:S76" si="62">SUM(J73,J74,J75)</f>
        <v>8400.5424000000003</v>
      </c>
      <c r="K76" s="16">
        <f t="shared" si="62"/>
        <v>38744.639999999999</v>
      </c>
      <c r="L76" s="16">
        <f t="shared" si="62"/>
        <v>47145.182400000005</v>
      </c>
      <c r="M76" s="16">
        <f t="shared" si="62"/>
        <v>8400.5424000000003</v>
      </c>
      <c r="N76" s="16">
        <f t="shared" si="62"/>
        <v>38744.639999999999</v>
      </c>
      <c r="O76" s="16">
        <f t="shared" si="62"/>
        <v>0</v>
      </c>
      <c r="P76" s="16">
        <f t="shared" si="62"/>
        <v>0</v>
      </c>
      <c r="Q76" s="16">
        <f t="shared" si="62"/>
        <v>0</v>
      </c>
      <c r="R76" s="16">
        <f t="shared" si="62"/>
        <v>0</v>
      </c>
      <c r="S76" s="16">
        <f t="shared" si="62"/>
        <v>0</v>
      </c>
      <c r="T76" s="17"/>
    </row>
    <row r="77" spans="1:20" s="43" customFormat="1" ht="24" x14ac:dyDescent="0.2">
      <c r="A77" s="73"/>
      <c r="B77" s="73"/>
      <c r="C77" s="74"/>
      <c r="D77" s="72" t="s">
        <v>58</v>
      </c>
      <c r="E77" s="75">
        <f>SUM(E64+E68+E72+E76)</f>
        <v>7167.66</v>
      </c>
      <c r="F77" s="75"/>
      <c r="G77" s="75"/>
      <c r="H77" s="73"/>
      <c r="I77" s="73"/>
      <c r="J77" s="75">
        <f t="shared" ref="J77:S77" si="63">SUM(J64+J68+J72+J76)</f>
        <v>34189.7382</v>
      </c>
      <c r="K77" s="75">
        <f t="shared" si="63"/>
        <v>157688.51999999999</v>
      </c>
      <c r="L77" s="75">
        <f t="shared" si="63"/>
        <v>191878.25819999998</v>
      </c>
      <c r="M77" s="75">
        <f t="shared" si="63"/>
        <v>34189.7382</v>
      </c>
      <c r="N77" s="75">
        <f t="shared" si="63"/>
        <v>157688.51999999999</v>
      </c>
      <c r="O77" s="75">
        <f t="shared" si="63"/>
        <v>0</v>
      </c>
      <c r="P77" s="75">
        <f t="shared" si="63"/>
        <v>0</v>
      </c>
      <c r="Q77" s="75">
        <f t="shared" si="63"/>
        <v>0</v>
      </c>
      <c r="R77" s="75">
        <f t="shared" si="63"/>
        <v>0</v>
      </c>
      <c r="S77" s="75">
        <f t="shared" si="63"/>
        <v>0</v>
      </c>
      <c r="T77" s="77"/>
    </row>
    <row r="78" spans="1:20" s="43" customFormat="1" ht="36" x14ac:dyDescent="0.2">
      <c r="A78" s="38"/>
      <c r="B78" s="38"/>
      <c r="C78" s="39"/>
      <c r="D78" s="40" t="s">
        <v>59</v>
      </c>
      <c r="E78" s="41">
        <f>E77+'2013'!E78</f>
        <v>24446.62</v>
      </c>
      <c r="F78" s="41"/>
      <c r="G78" s="41"/>
      <c r="H78" s="41">
        <f>H77+'2013'!H78</f>
        <v>79771.11</v>
      </c>
      <c r="I78" s="41">
        <f>I77+'2013'!I78</f>
        <v>143569.85999999999</v>
      </c>
      <c r="J78" s="41">
        <f>J77+'2013'!J78</f>
        <v>116610.3774</v>
      </c>
      <c r="K78" s="41">
        <f>K77+'2013'!K78</f>
        <v>309590.27999999997</v>
      </c>
      <c r="L78" s="41">
        <f>L77+'2013'!L78</f>
        <v>426200.65739999997</v>
      </c>
      <c r="M78" s="41">
        <f>M77+'2013'!M78</f>
        <v>36839.267399999997</v>
      </c>
      <c r="N78" s="41">
        <f>N77+'2013'!N78</f>
        <v>166020.41999999998</v>
      </c>
      <c r="O78" s="41">
        <f>O77+'2013'!O78</f>
        <v>0</v>
      </c>
      <c r="P78" s="41">
        <f>P77+'2013'!P78</f>
        <v>0</v>
      </c>
      <c r="Q78" s="41">
        <f>Q77+'2013'!Q78</f>
        <v>0</v>
      </c>
      <c r="R78" s="41">
        <f>R77+'2013'!R78</f>
        <v>0</v>
      </c>
      <c r="S78" s="41">
        <f>S77+'2013'!S78</f>
        <v>0</v>
      </c>
      <c r="T78" s="42"/>
    </row>
    <row r="79" spans="1:20" ht="12.75" customHeight="1" x14ac:dyDescent="0.2">
      <c r="A79" s="110">
        <v>5</v>
      </c>
      <c r="B79" s="125" t="s">
        <v>32</v>
      </c>
      <c r="C79" s="128" t="s">
        <v>25</v>
      </c>
      <c r="D79" s="5" t="s">
        <v>8</v>
      </c>
      <c r="E79" s="30">
        <v>256.26</v>
      </c>
      <c r="F79" s="26">
        <v>4.7699999999999996</v>
      </c>
      <c r="G79" s="26">
        <v>22</v>
      </c>
      <c r="H79" s="3">
        <v>1222.3599999999999</v>
      </c>
      <c r="I79" s="3">
        <v>5637.72</v>
      </c>
      <c r="J79" s="2">
        <f>(E79*F79)</f>
        <v>1222.3601999999998</v>
      </c>
      <c r="K79" s="2">
        <f>(E79*G79)</f>
        <v>5637.7199999999993</v>
      </c>
      <c r="L79" s="20">
        <f>SUM(J79,K79)</f>
        <v>6860.0801999999994</v>
      </c>
      <c r="M79" s="1">
        <f>SUM(J79-H79)</f>
        <v>1.9999999994979589E-4</v>
      </c>
      <c r="N79" s="1">
        <f>SUM(K79-I79)</f>
        <v>-9.0949470177292824E-13</v>
      </c>
      <c r="O79" s="2"/>
      <c r="P79" s="2"/>
      <c r="Q79" s="1"/>
      <c r="R79" s="1"/>
      <c r="S79" s="1"/>
      <c r="T79" s="19"/>
    </row>
    <row r="80" spans="1:20" ht="12.75" customHeight="1" x14ac:dyDescent="0.2">
      <c r="A80" s="111"/>
      <c r="B80" s="126"/>
      <c r="C80" s="129"/>
      <c r="D80" s="5" t="s">
        <v>9</v>
      </c>
      <c r="E80" s="31">
        <v>276.68</v>
      </c>
      <c r="F80" s="26">
        <v>4.7699999999999996</v>
      </c>
      <c r="G80" s="26">
        <v>22</v>
      </c>
      <c r="H80" s="3">
        <v>1319.76</v>
      </c>
      <c r="I80" s="3">
        <v>6086.96</v>
      </c>
      <c r="J80" s="2">
        <f>(E80*F80)</f>
        <v>1319.7636</v>
      </c>
      <c r="K80" s="2">
        <f t="shared" ref="K80:K81" si="64">(E80*G80)</f>
        <v>6086.96</v>
      </c>
      <c r="L80" s="20">
        <f>SUM(J80,K80)</f>
        <v>7406.7236000000003</v>
      </c>
      <c r="M80" s="1">
        <f t="shared" ref="M80:M81" si="65">SUM(J80-H80)</f>
        <v>3.6000000000058208E-3</v>
      </c>
      <c r="N80" s="1">
        <f t="shared" ref="N80:N81" si="66">SUM(K80-I80)</f>
        <v>0</v>
      </c>
      <c r="O80" s="2"/>
      <c r="P80" s="2"/>
      <c r="Q80" s="1"/>
      <c r="R80" s="1"/>
      <c r="S80" s="1"/>
      <c r="T80" s="19"/>
    </row>
    <row r="81" spans="1:20" ht="12.75" customHeight="1" x14ac:dyDescent="0.2">
      <c r="A81" s="111"/>
      <c r="B81" s="126"/>
      <c r="C81" s="129"/>
      <c r="D81" s="5" t="s">
        <v>10</v>
      </c>
      <c r="E81" s="31">
        <v>311.3</v>
      </c>
      <c r="F81" s="26">
        <v>4.7699999999999996</v>
      </c>
      <c r="G81" s="26">
        <v>22</v>
      </c>
      <c r="H81" s="3">
        <v>1484.9</v>
      </c>
      <c r="I81" s="3">
        <v>6848.6</v>
      </c>
      <c r="J81" s="2">
        <f>(E81*F81)</f>
        <v>1484.9009999999998</v>
      </c>
      <c r="K81" s="2">
        <f t="shared" si="64"/>
        <v>6848.6</v>
      </c>
      <c r="L81" s="20">
        <f>SUM(J81,K81)</f>
        <v>8333.5010000000002</v>
      </c>
      <c r="M81" s="1">
        <f t="shared" si="65"/>
        <v>9.9999999974897946E-4</v>
      </c>
      <c r="N81" s="1">
        <f t="shared" si="66"/>
        <v>0</v>
      </c>
      <c r="O81" s="2"/>
      <c r="P81" s="2"/>
      <c r="Q81" s="1"/>
      <c r="R81" s="1"/>
      <c r="S81" s="1"/>
      <c r="T81" s="19"/>
    </row>
    <row r="82" spans="1:20" ht="12.75" customHeight="1" x14ac:dyDescent="0.2">
      <c r="A82" s="111"/>
      <c r="B82" s="126"/>
      <c r="C82" s="129"/>
      <c r="D82" s="34" t="s">
        <v>52</v>
      </c>
      <c r="E82" s="16">
        <f>SUM(E79,E80,E81)</f>
        <v>844.24</v>
      </c>
      <c r="F82" s="16"/>
      <c r="G82" s="16"/>
      <c r="H82" s="44">
        <f>SUM(H79:H81)</f>
        <v>4027.02</v>
      </c>
      <c r="I82" s="44">
        <f>SUM(I79:I81)</f>
        <v>18573.28</v>
      </c>
      <c r="J82" s="16">
        <f t="shared" ref="J82:S82" si="67">SUM(J79,J80,J81)</f>
        <v>4027.0247999999997</v>
      </c>
      <c r="K82" s="16">
        <f t="shared" si="67"/>
        <v>18573.28</v>
      </c>
      <c r="L82" s="16">
        <f t="shared" si="67"/>
        <v>22600.304799999998</v>
      </c>
      <c r="M82" s="16">
        <f t="shared" si="67"/>
        <v>4.7999999997045961E-3</v>
      </c>
      <c r="N82" s="16">
        <f t="shared" si="67"/>
        <v>-9.0949470177292824E-13</v>
      </c>
      <c r="O82" s="16">
        <f t="shared" si="67"/>
        <v>0</v>
      </c>
      <c r="P82" s="16">
        <f t="shared" si="67"/>
        <v>0</v>
      </c>
      <c r="Q82" s="16">
        <f t="shared" si="67"/>
        <v>0</v>
      </c>
      <c r="R82" s="16">
        <f t="shared" si="67"/>
        <v>0</v>
      </c>
      <c r="S82" s="16">
        <f t="shared" si="67"/>
        <v>0</v>
      </c>
      <c r="T82" s="17"/>
    </row>
    <row r="83" spans="1:20" ht="12.75" customHeight="1" x14ac:dyDescent="0.2">
      <c r="A83" s="111"/>
      <c r="B83" s="126"/>
      <c r="C83" s="129"/>
      <c r="D83" s="5" t="s">
        <v>11</v>
      </c>
      <c r="E83" s="30">
        <v>265.3</v>
      </c>
      <c r="F83" s="26">
        <v>4.7699999999999996</v>
      </c>
      <c r="G83" s="26">
        <v>22</v>
      </c>
      <c r="H83" s="3">
        <v>1265.48</v>
      </c>
      <c r="I83" s="3">
        <v>5836.6</v>
      </c>
      <c r="J83" s="2">
        <f>(E83*F83)</f>
        <v>1265.481</v>
      </c>
      <c r="K83" s="2">
        <f>(E83*G83)</f>
        <v>5836.6</v>
      </c>
      <c r="L83" s="20">
        <f>SUM(J83,K83)</f>
        <v>7102.0810000000001</v>
      </c>
      <c r="M83" s="1">
        <f>SUM(J83-H83)</f>
        <v>9.9999999997635314E-4</v>
      </c>
      <c r="N83" s="1">
        <f>SUM(K83-I83)</f>
        <v>0</v>
      </c>
      <c r="O83" s="2"/>
      <c r="P83" s="2"/>
      <c r="Q83" s="1"/>
      <c r="R83" s="1"/>
      <c r="S83" s="1"/>
      <c r="T83" s="19"/>
    </row>
    <row r="84" spans="1:20" ht="12.75" customHeight="1" x14ac:dyDescent="0.2">
      <c r="A84" s="111"/>
      <c r="B84" s="126"/>
      <c r="C84" s="129"/>
      <c r="D84" s="5" t="s">
        <v>12</v>
      </c>
      <c r="E84" s="30">
        <v>303.95999999999998</v>
      </c>
      <c r="F84" s="26">
        <v>4.7699999999999996</v>
      </c>
      <c r="G84" s="26">
        <v>22</v>
      </c>
      <c r="H84" s="3">
        <v>1449.89</v>
      </c>
      <c r="I84" s="3">
        <v>6687.12</v>
      </c>
      <c r="J84" s="2">
        <f>(E84*F84)</f>
        <v>1449.8891999999998</v>
      </c>
      <c r="K84" s="2">
        <f t="shared" ref="K84:K85" si="68">(E84*G84)</f>
        <v>6687.12</v>
      </c>
      <c r="L84" s="20">
        <f>SUM(J84,K84)</f>
        <v>8137.0091999999995</v>
      </c>
      <c r="M84" s="1">
        <f t="shared" ref="M84:M85" si="69">SUM(J84-H84)</f>
        <v>-8.0000000025393092E-4</v>
      </c>
      <c r="N84" s="1">
        <f t="shared" ref="N84:N85" si="70">SUM(K84-I84)</f>
        <v>0</v>
      </c>
      <c r="O84" s="2"/>
      <c r="P84" s="2"/>
      <c r="Q84" s="1"/>
      <c r="R84" s="1"/>
      <c r="S84" s="1"/>
      <c r="T84" s="19"/>
    </row>
    <row r="85" spans="1:20" ht="12.75" customHeight="1" x14ac:dyDescent="0.2">
      <c r="A85" s="111"/>
      <c r="B85" s="126"/>
      <c r="C85" s="129"/>
      <c r="D85" s="5" t="s">
        <v>13</v>
      </c>
      <c r="E85" s="30">
        <v>262.48</v>
      </c>
      <c r="F85" s="26">
        <v>4.7699999999999996</v>
      </c>
      <c r="G85" s="26">
        <v>22</v>
      </c>
      <c r="H85" s="3">
        <v>1252.03</v>
      </c>
      <c r="I85" s="3">
        <v>5774.56</v>
      </c>
      <c r="J85" s="2">
        <f>(E85*F85)</f>
        <v>1252.0296000000001</v>
      </c>
      <c r="K85" s="2">
        <f t="shared" si="68"/>
        <v>5774.56</v>
      </c>
      <c r="L85" s="20">
        <f>SUM(J85,K85)</f>
        <v>7026.5896000000002</v>
      </c>
      <c r="M85" s="1">
        <f t="shared" si="69"/>
        <v>-3.9999999989959178E-4</v>
      </c>
      <c r="N85" s="1">
        <f t="shared" si="70"/>
        <v>0</v>
      </c>
      <c r="O85" s="2"/>
      <c r="P85" s="2"/>
      <c r="Q85" s="1"/>
      <c r="R85" s="1"/>
      <c r="S85" s="1"/>
      <c r="T85" s="19"/>
    </row>
    <row r="86" spans="1:20" ht="12.75" customHeight="1" x14ac:dyDescent="0.2">
      <c r="A86" s="111"/>
      <c r="B86" s="126"/>
      <c r="C86" s="129"/>
      <c r="D86" s="34" t="s">
        <v>53</v>
      </c>
      <c r="E86" s="16">
        <f>SUM(E83,E84,E85)</f>
        <v>831.74</v>
      </c>
      <c r="F86" s="16"/>
      <c r="G86" s="16"/>
      <c r="H86" s="44">
        <f>SUM(H83:H85)</f>
        <v>3967.3999999999996</v>
      </c>
      <c r="I86" s="44">
        <f>SUM(I83:I85)</f>
        <v>18298.280000000002</v>
      </c>
      <c r="J86" s="16">
        <f t="shared" ref="J86:S86" si="71">SUM(J83,J84,J85)</f>
        <v>3967.3998000000001</v>
      </c>
      <c r="K86" s="16">
        <f t="shared" si="71"/>
        <v>18298.280000000002</v>
      </c>
      <c r="L86" s="16">
        <f t="shared" si="71"/>
        <v>22265.679799999998</v>
      </c>
      <c r="M86" s="16">
        <f t="shared" si="71"/>
        <v>-2.0000000017716957E-4</v>
      </c>
      <c r="N86" s="16">
        <f t="shared" si="71"/>
        <v>0</v>
      </c>
      <c r="O86" s="16">
        <f t="shared" si="71"/>
        <v>0</v>
      </c>
      <c r="P86" s="16">
        <f t="shared" si="71"/>
        <v>0</v>
      </c>
      <c r="Q86" s="16">
        <f t="shared" si="71"/>
        <v>0</v>
      </c>
      <c r="R86" s="16">
        <f t="shared" si="71"/>
        <v>0</v>
      </c>
      <c r="S86" s="16">
        <f t="shared" si="71"/>
        <v>0</v>
      </c>
      <c r="T86" s="17"/>
    </row>
    <row r="87" spans="1:20" ht="12.75" customHeight="1" x14ac:dyDescent="0.2">
      <c r="A87" s="111"/>
      <c r="B87" s="126"/>
      <c r="C87" s="129"/>
      <c r="D87" s="5" t="s">
        <v>14</v>
      </c>
      <c r="E87" s="30">
        <v>305.33999999999997</v>
      </c>
      <c r="F87" s="26">
        <v>4.7699999999999996</v>
      </c>
      <c r="G87" s="26">
        <v>22</v>
      </c>
      <c r="H87" s="3">
        <v>1456.47</v>
      </c>
      <c r="I87" s="3">
        <v>6717.48</v>
      </c>
      <c r="J87" s="2">
        <f>(E87*F87)</f>
        <v>1456.4717999999998</v>
      </c>
      <c r="K87" s="2">
        <f>(E87*G87)</f>
        <v>6717.48</v>
      </c>
      <c r="L87" s="20">
        <f>SUM(J87,K87)</f>
        <v>8173.9517999999989</v>
      </c>
      <c r="M87" s="1">
        <f>SUM(J87-H87)</f>
        <v>1.7999999997755367E-3</v>
      </c>
      <c r="N87" s="1">
        <f>SUM(K87-I87)</f>
        <v>0</v>
      </c>
      <c r="O87" s="2"/>
      <c r="P87" s="2"/>
      <c r="Q87" s="1"/>
      <c r="R87" s="1"/>
      <c r="S87" s="1"/>
      <c r="T87" s="19"/>
    </row>
    <row r="88" spans="1:20" ht="12.75" customHeight="1" x14ac:dyDescent="0.2">
      <c r="A88" s="111"/>
      <c r="B88" s="126"/>
      <c r="C88" s="129"/>
      <c r="D88" s="5" t="s">
        <v>15</v>
      </c>
      <c r="E88" s="30">
        <v>279.98</v>
      </c>
      <c r="F88" s="26">
        <v>4.7699999999999996</v>
      </c>
      <c r="G88" s="26">
        <v>22</v>
      </c>
      <c r="H88" s="3">
        <v>1335.5</v>
      </c>
      <c r="I88" s="3">
        <v>6159.56</v>
      </c>
      <c r="J88" s="2">
        <f>(E88*F88)</f>
        <v>1335.5046</v>
      </c>
      <c r="K88" s="2">
        <f t="shared" ref="K88:K89" si="72">(E88*G88)</f>
        <v>6159.56</v>
      </c>
      <c r="L88" s="20">
        <f>SUM(J88,K88)</f>
        <v>7495.0646000000006</v>
      </c>
      <c r="M88" s="1">
        <f t="shared" ref="M88:M89" si="73">SUM(J88-H88)</f>
        <v>4.5999999999821739E-3</v>
      </c>
      <c r="N88" s="1">
        <f t="shared" ref="N88:N89" si="74">SUM(K88-I88)</f>
        <v>0</v>
      </c>
      <c r="O88" s="2"/>
      <c r="P88" s="2"/>
      <c r="Q88" s="1"/>
      <c r="R88" s="1"/>
      <c r="S88" s="1"/>
      <c r="T88" s="19"/>
    </row>
    <row r="89" spans="1:20" ht="12.75" customHeight="1" x14ac:dyDescent="0.2">
      <c r="A89" s="111"/>
      <c r="B89" s="126"/>
      <c r="C89" s="129"/>
      <c r="D89" s="5" t="s">
        <v>16</v>
      </c>
      <c r="E89" s="31">
        <v>297.58</v>
      </c>
      <c r="F89" s="26">
        <v>4.7699999999999996</v>
      </c>
      <c r="G89" s="26">
        <v>22</v>
      </c>
      <c r="H89" s="3">
        <v>1419.46</v>
      </c>
      <c r="I89" s="3">
        <v>6546.76</v>
      </c>
      <c r="J89" s="2">
        <f>(E89*F89)</f>
        <v>1419.4565999999998</v>
      </c>
      <c r="K89" s="2">
        <f t="shared" si="72"/>
        <v>6546.7599999999993</v>
      </c>
      <c r="L89" s="20">
        <f>SUM(J89,K89)</f>
        <v>7966.2165999999988</v>
      </c>
      <c r="M89" s="1">
        <f t="shared" si="73"/>
        <v>-3.4000000002833985E-3</v>
      </c>
      <c r="N89" s="1">
        <f t="shared" si="74"/>
        <v>-9.0949470177292824E-13</v>
      </c>
      <c r="O89" s="2"/>
      <c r="P89" s="2"/>
      <c r="Q89" s="1"/>
      <c r="R89" s="1"/>
      <c r="S89" s="1"/>
      <c r="T89" s="19"/>
    </row>
    <row r="90" spans="1:20" ht="12.75" customHeight="1" x14ac:dyDescent="0.2">
      <c r="A90" s="111"/>
      <c r="B90" s="126"/>
      <c r="C90" s="129"/>
      <c r="D90" s="34" t="s">
        <v>54</v>
      </c>
      <c r="E90" s="16">
        <f>SUM(E87,E88,E89)</f>
        <v>882.89999999999986</v>
      </c>
      <c r="F90" s="16"/>
      <c r="G90" s="16"/>
      <c r="H90" s="44">
        <f>SUM(H87:H89)</f>
        <v>4211.43</v>
      </c>
      <c r="I90" s="44">
        <f>SUM(I87:I89)</f>
        <v>19423.800000000003</v>
      </c>
      <c r="J90" s="16">
        <f t="shared" ref="J90:S90" si="75">SUM(J87,J88,J89)</f>
        <v>4211.4329999999991</v>
      </c>
      <c r="K90" s="16">
        <f t="shared" si="75"/>
        <v>19423.8</v>
      </c>
      <c r="L90" s="16">
        <f t="shared" si="75"/>
        <v>23635.233</v>
      </c>
      <c r="M90" s="16">
        <f t="shared" si="75"/>
        <v>2.9999999994743121E-3</v>
      </c>
      <c r="N90" s="16">
        <f t="shared" si="75"/>
        <v>-9.0949470177292824E-13</v>
      </c>
      <c r="O90" s="16">
        <f t="shared" si="75"/>
        <v>0</v>
      </c>
      <c r="P90" s="16">
        <f t="shared" si="75"/>
        <v>0</v>
      </c>
      <c r="Q90" s="16">
        <f t="shared" si="75"/>
        <v>0</v>
      </c>
      <c r="R90" s="16">
        <f t="shared" si="75"/>
        <v>0</v>
      </c>
      <c r="S90" s="16">
        <f t="shared" si="75"/>
        <v>0</v>
      </c>
      <c r="T90" s="17"/>
    </row>
    <row r="91" spans="1:20" ht="12.75" customHeight="1" x14ac:dyDescent="0.2">
      <c r="A91" s="111"/>
      <c r="B91" s="126"/>
      <c r="C91" s="129"/>
      <c r="D91" s="5" t="s">
        <v>17</v>
      </c>
      <c r="E91" s="30">
        <v>316.66000000000003</v>
      </c>
      <c r="F91" s="26">
        <v>4.7699999999999996</v>
      </c>
      <c r="G91" s="26">
        <v>22</v>
      </c>
      <c r="H91" s="3">
        <v>1510.47</v>
      </c>
      <c r="I91" s="3">
        <v>6966.52</v>
      </c>
      <c r="J91" s="2">
        <f>(E91*F91)</f>
        <v>1510.4682</v>
      </c>
      <c r="K91" s="2">
        <f>(E91*G91)</f>
        <v>6966.52</v>
      </c>
      <c r="L91" s="20">
        <f>SUM(J91,K91)</f>
        <v>8476.9881999999998</v>
      </c>
      <c r="M91" s="1">
        <f>SUM(J91-H91)</f>
        <v>-1.8000000000029104E-3</v>
      </c>
      <c r="N91" s="1">
        <f>SUM(K91-I91)</f>
        <v>0</v>
      </c>
      <c r="O91" s="2"/>
      <c r="P91" s="2"/>
      <c r="Q91" s="1"/>
      <c r="R91" s="1"/>
      <c r="S91" s="1"/>
      <c r="T91" s="19"/>
    </row>
    <row r="92" spans="1:20" ht="12.75" customHeight="1" x14ac:dyDescent="0.2">
      <c r="A92" s="111"/>
      <c r="B92" s="126"/>
      <c r="C92" s="129"/>
      <c r="D92" s="5" t="s">
        <v>18</v>
      </c>
      <c r="E92" s="30">
        <v>256</v>
      </c>
      <c r="F92" s="26">
        <v>4.7699999999999996</v>
      </c>
      <c r="G92" s="26">
        <v>22</v>
      </c>
      <c r="H92" s="3">
        <v>1221.1199999999999</v>
      </c>
      <c r="I92" s="3">
        <v>5632</v>
      </c>
      <c r="J92" s="2">
        <f>(E92*F92)</f>
        <v>1221.1199999999999</v>
      </c>
      <c r="K92" s="2">
        <f t="shared" ref="K92:K93" si="76">(E92*G92)</f>
        <v>5632</v>
      </c>
      <c r="L92" s="20">
        <f>SUM(J92,K92)</f>
        <v>6853.12</v>
      </c>
      <c r="M92" s="1">
        <f t="shared" ref="M92:M93" si="77">SUM(J92-H92)</f>
        <v>0</v>
      </c>
      <c r="N92" s="1">
        <f t="shared" ref="N92:N93" si="78">SUM(K92-I92)</f>
        <v>0</v>
      </c>
      <c r="O92" s="2"/>
      <c r="P92" s="2"/>
      <c r="Q92" s="1"/>
      <c r="R92" s="1"/>
      <c r="S92" s="1"/>
      <c r="T92" s="19"/>
    </row>
    <row r="93" spans="1:20" ht="13.5" customHeight="1" x14ac:dyDescent="0.2">
      <c r="A93" s="112"/>
      <c r="B93" s="127"/>
      <c r="C93" s="130"/>
      <c r="D93" s="5" t="s">
        <v>19</v>
      </c>
      <c r="E93" s="31">
        <v>226.32</v>
      </c>
      <c r="F93" s="26">
        <v>4.7699999999999996</v>
      </c>
      <c r="G93" s="26">
        <v>22</v>
      </c>
      <c r="H93" s="3">
        <v>1079.55</v>
      </c>
      <c r="I93" s="3">
        <v>4979.04</v>
      </c>
      <c r="J93" s="2">
        <f>(E93*F93)</f>
        <v>1079.5463999999999</v>
      </c>
      <c r="K93" s="2">
        <f t="shared" si="76"/>
        <v>4979.04</v>
      </c>
      <c r="L93" s="20">
        <f>SUM(J93,K93)</f>
        <v>6058.5864000000001</v>
      </c>
      <c r="M93" s="1">
        <f t="shared" si="77"/>
        <v>-3.6000000000058208E-3</v>
      </c>
      <c r="N93" s="1">
        <f t="shared" si="78"/>
        <v>0</v>
      </c>
      <c r="O93" s="2"/>
      <c r="P93" s="2"/>
      <c r="Q93" s="1"/>
      <c r="R93" s="1"/>
      <c r="S93" s="1"/>
      <c r="T93" s="19"/>
    </row>
    <row r="94" spans="1:20" ht="24.75" x14ac:dyDescent="0.25">
      <c r="A94" s="8"/>
      <c r="B94" s="8"/>
      <c r="C94" s="8"/>
      <c r="D94" s="34" t="s">
        <v>55</v>
      </c>
      <c r="E94" s="16">
        <f>SUM(E91,E92,E93)</f>
        <v>798.98</v>
      </c>
      <c r="F94" s="16"/>
      <c r="G94" s="16"/>
      <c r="H94" s="44">
        <f>SUM(H91:H93)</f>
        <v>3811.1400000000003</v>
      </c>
      <c r="I94" s="44">
        <f>SUM(I91:I93)</f>
        <v>17577.560000000001</v>
      </c>
      <c r="J94" s="16">
        <f t="shared" ref="J94:S94" si="79">SUM(J91,J92,J93)</f>
        <v>3811.1346000000003</v>
      </c>
      <c r="K94" s="16">
        <f t="shared" si="79"/>
        <v>17577.560000000001</v>
      </c>
      <c r="L94" s="16">
        <f t="shared" si="79"/>
        <v>21388.694599999999</v>
      </c>
      <c r="M94" s="16">
        <f t="shared" si="79"/>
        <v>-5.4000000000087311E-3</v>
      </c>
      <c r="N94" s="16">
        <f t="shared" si="79"/>
        <v>0</v>
      </c>
      <c r="O94" s="16">
        <f t="shared" si="79"/>
        <v>0</v>
      </c>
      <c r="P94" s="16">
        <f t="shared" si="79"/>
        <v>0</v>
      </c>
      <c r="Q94" s="16">
        <f t="shared" si="79"/>
        <v>0</v>
      </c>
      <c r="R94" s="16">
        <f t="shared" si="79"/>
        <v>0</v>
      </c>
      <c r="S94" s="16">
        <f t="shared" si="79"/>
        <v>0</v>
      </c>
      <c r="T94" s="17"/>
    </row>
    <row r="95" spans="1:20" s="43" customFormat="1" ht="24" x14ac:dyDescent="0.2">
      <c r="A95" s="73"/>
      <c r="B95" s="73"/>
      <c r="C95" s="74"/>
      <c r="D95" s="72" t="s">
        <v>58</v>
      </c>
      <c r="E95" s="75">
        <f>SUM(E82+E86+E90+E94)</f>
        <v>3357.86</v>
      </c>
      <c r="F95" s="75"/>
      <c r="G95" s="75"/>
      <c r="H95" s="76">
        <f>SUM(H94,H90,H86,H82)</f>
        <v>16016.990000000002</v>
      </c>
      <c r="I95" s="76">
        <f>SUM(I94,I90,I86,I82)</f>
        <v>73872.92</v>
      </c>
      <c r="J95" s="75">
        <f t="shared" ref="J95:S95" si="80">SUM(J82+J86+J90+J94)</f>
        <v>16016.992200000001</v>
      </c>
      <c r="K95" s="75">
        <f t="shared" si="80"/>
        <v>73872.92</v>
      </c>
      <c r="L95" s="75">
        <f t="shared" si="80"/>
        <v>89889.912200000006</v>
      </c>
      <c r="M95" s="75">
        <f t="shared" si="80"/>
        <v>2.1999999989930075E-3</v>
      </c>
      <c r="N95" s="75">
        <f t="shared" si="80"/>
        <v>-1.8189894035458565E-12</v>
      </c>
      <c r="O95" s="75">
        <f t="shared" si="80"/>
        <v>0</v>
      </c>
      <c r="P95" s="75">
        <f t="shared" si="80"/>
        <v>0</v>
      </c>
      <c r="Q95" s="75">
        <f t="shared" si="80"/>
        <v>0</v>
      </c>
      <c r="R95" s="75">
        <f t="shared" si="80"/>
        <v>0</v>
      </c>
      <c r="S95" s="75">
        <f t="shared" si="80"/>
        <v>0</v>
      </c>
      <c r="T95" s="77"/>
    </row>
    <row r="96" spans="1:20" s="43" customFormat="1" ht="36" x14ac:dyDescent="0.2">
      <c r="A96" s="38"/>
      <c r="B96" s="38"/>
      <c r="C96" s="39"/>
      <c r="D96" s="40" t="s">
        <v>59</v>
      </c>
      <c r="E96" s="41">
        <f>E95+'2013'!E96</f>
        <v>12277.160000000002</v>
      </c>
      <c r="F96" s="41"/>
      <c r="G96" s="41"/>
      <c r="H96" s="41">
        <f>H95+'2013'!H96</f>
        <v>58562.05</v>
      </c>
      <c r="I96" s="41">
        <f>I95+'2013'!I96</f>
        <v>157355.53999999998</v>
      </c>
      <c r="J96" s="41">
        <f>J95+'2013'!J96</f>
        <v>58562.053199999995</v>
      </c>
      <c r="K96" s="41">
        <f>K95+'2013'!K96</f>
        <v>157355.53999999998</v>
      </c>
      <c r="L96" s="41">
        <f>L95+'2013'!L96</f>
        <v>215917.5932</v>
      </c>
      <c r="M96" s="41">
        <f>M95+'2013'!M96</f>
        <v>3.1999999957861291E-3</v>
      </c>
      <c r="N96" s="41">
        <f>N95+'2013'!N96</f>
        <v>-7.9580786405131221E-13</v>
      </c>
      <c r="O96" s="41">
        <f>O95+'2013'!O96</f>
        <v>0</v>
      </c>
      <c r="P96" s="41">
        <f>P95+'2013'!P96</f>
        <v>0</v>
      </c>
      <c r="Q96" s="41">
        <f>Q95+'2013'!Q96</f>
        <v>0</v>
      </c>
      <c r="R96" s="41">
        <f>R95+'2013'!R96</f>
        <v>0</v>
      </c>
      <c r="S96" s="41">
        <f>S95+'2013'!S96</f>
        <v>0</v>
      </c>
      <c r="T96" s="42"/>
    </row>
    <row r="97" spans="1:20" ht="12.75" customHeight="1" x14ac:dyDescent="0.2">
      <c r="A97" s="110">
        <v>6</v>
      </c>
      <c r="B97" s="125" t="s">
        <v>32</v>
      </c>
      <c r="C97" s="128" t="s">
        <v>26</v>
      </c>
      <c r="D97" s="5" t="s">
        <v>8</v>
      </c>
      <c r="E97" s="30">
        <v>224.04</v>
      </c>
      <c r="F97" s="26">
        <v>4.7699999999999996</v>
      </c>
      <c r="G97" s="26">
        <v>22</v>
      </c>
      <c r="H97" s="3">
        <v>1068.67</v>
      </c>
      <c r="I97" s="3">
        <v>4928.88</v>
      </c>
      <c r="J97" s="2">
        <f>(E97*F97)</f>
        <v>1068.6707999999999</v>
      </c>
      <c r="K97" s="2">
        <f>(E97*G97)</f>
        <v>4928.88</v>
      </c>
      <c r="L97" s="20">
        <f>SUM(J97,K97)</f>
        <v>5997.5508</v>
      </c>
      <c r="M97" s="1">
        <f>SUM(J97-H97)</f>
        <v>7.9999999979918357E-4</v>
      </c>
      <c r="N97" s="1">
        <f>SUM(K97-I97)</f>
        <v>0</v>
      </c>
      <c r="O97" s="2"/>
      <c r="P97" s="2"/>
      <c r="Q97" s="1"/>
      <c r="R97" s="1"/>
      <c r="S97" s="1"/>
      <c r="T97" s="19"/>
    </row>
    <row r="98" spans="1:20" ht="12.75" customHeight="1" x14ac:dyDescent="0.2">
      <c r="A98" s="111"/>
      <c r="B98" s="126"/>
      <c r="C98" s="129"/>
      <c r="D98" s="5" t="s">
        <v>9</v>
      </c>
      <c r="E98" s="31">
        <v>248.16</v>
      </c>
      <c r="F98" s="26">
        <v>4.7699999999999996</v>
      </c>
      <c r="G98" s="26">
        <v>22</v>
      </c>
      <c r="H98" s="3">
        <v>1183.72</v>
      </c>
      <c r="I98" s="3">
        <v>5459.52</v>
      </c>
      <c r="J98" s="2">
        <f>(E98*F98)</f>
        <v>1183.7231999999999</v>
      </c>
      <c r="K98" s="2">
        <f t="shared" ref="K98:K99" si="81">(E98*G98)</f>
        <v>5459.5199999999995</v>
      </c>
      <c r="L98" s="20">
        <f>SUM(J98,K98)</f>
        <v>6643.243199999999</v>
      </c>
      <c r="M98" s="1">
        <f t="shared" ref="M98:M99" si="82">SUM(J98-H98)</f>
        <v>3.1999999998788553E-3</v>
      </c>
      <c r="N98" s="1">
        <f t="shared" ref="N98:N99" si="83">SUM(K98-I98)</f>
        <v>-9.0949470177292824E-13</v>
      </c>
      <c r="O98" s="2"/>
      <c r="P98" s="2"/>
      <c r="Q98" s="1"/>
      <c r="R98" s="1"/>
      <c r="S98" s="1"/>
      <c r="T98" s="19"/>
    </row>
    <row r="99" spans="1:20" ht="12.75" customHeight="1" x14ac:dyDescent="0.2">
      <c r="A99" s="111"/>
      <c r="B99" s="126"/>
      <c r="C99" s="129"/>
      <c r="D99" s="5" t="s">
        <v>10</v>
      </c>
      <c r="E99" s="31">
        <v>252.58</v>
      </c>
      <c r="F99" s="26">
        <v>4.7699999999999996</v>
      </c>
      <c r="G99" s="26">
        <v>22</v>
      </c>
      <c r="H99" s="3">
        <v>1204.81</v>
      </c>
      <c r="I99" s="3">
        <v>5556.76</v>
      </c>
      <c r="J99" s="2">
        <f>(E99*F99)</f>
        <v>1204.8065999999999</v>
      </c>
      <c r="K99" s="2">
        <f t="shared" si="81"/>
        <v>5556.76</v>
      </c>
      <c r="L99" s="20">
        <f>SUM(J99,K99)</f>
        <v>6761.5666000000001</v>
      </c>
      <c r="M99" s="1">
        <f t="shared" si="82"/>
        <v>-3.4000000000560249E-3</v>
      </c>
      <c r="N99" s="1">
        <f t="shared" si="83"/>
        <v>0</v>
      </c>
      <c r="O99" s="2"/>
      <c r="P99" s="2"/>
      <c r="Q99" s="1"/>
      <c r="R99" s="1"/>
      <c r="S99" s="1"/>
      <c r="T99" s="19"/>
    </row>
    <row r="100" spans="1:20" ht="12.75" customHeight="1" x14ac:dyDescent="0.2">
      <c r="A100" s="111"/>
      <c r="B100" s="126"/>
      <c r="C100" s="129"/>
      <c r="D100" s="34" t="s">
        <v>52</v>
      </c>
      <c r="E100" s="16">
        <f>SUM(E97,E98,E99)</f>
        <v>724.78</v>
      </c>
      <c r="F100" s="16"/>
      <c r="G100" s="16"/>
      <c r="H100" s="44">
        <f>SUM(H97:H99)</f>
        <v>3457.2000000000003</v>
      </c>
      <c r="I100" s="44">
        <f>SUM(I97:I99)</f>
        <v>15945.160000000002</v>
      </c>
      <c r="J100" s="16">
        <f t="shared" ref="J100:S100" si="84">SUM(J97,J98,J99)</f>
        <v>3457.2005999999997</v>
      </c>
      <c r="K100" s="16">
        <f t="shared" si="84"/>
        <v>15945.16</v>
      </c>
      <c r="L100" s="16">
        <f t="shared" si="84"/>
        <v>19402.3606</v>
      </c>
      <c r="M100" s="16">
        <f t="shared" si="84"/>
        <v>5.99999999622014E-4</v>
      </c>
      <c r="N100" s="16">
        <f t="shared" si="84"/>
        <v>-9.0949470177292824E-13</v>
      </c>
      <c r="O100" s="16">
        <f t="shared" si="84"/>
        <v>0</v>
      </c>
      <c r="P100" s="16">
        <f t="shared" si="84"/>
        <v>0</v>
      </c>
      <c r="Q100" s="16">
        <f t="shared" si="84"/>
        <v>0</v>
      </c>
      <c r="R100" s="16">
        <f t="shared" si="84"/>
        <v>0</v>
      </c>
      <c r="S100" s="16">
        <f t="shared" si="84"/>
        <v>0</v>
      </c>
      <c r="T100" s="17"/>
    </row>
    <row r="101" spans="1:20" ht="12.75" customHeight="1" x14ac:dyDescent="0.2">
      <c r="A101" s="111"/>
      <c r="B101" s="126"/>
      <c r="C101" s="129"/>
      <c r="D101" s="5" t="s">
        <v>11</v>
      </c>
      <c r="E101" s="30">
        <v>269</v>
      </c>
      <c r="F101" s="26">
        <v>4.7699999999999996</v>
      </c>
      <c r="G101" s="26">
        <v>22</v>
      </c>
      <c r="H101" s="3">
        <v>1283.1300000000001</v>
      </c>
      <c r="I101" s="3">
        <v>5918</v>
      </c>
      <c r="J101" s="2">
        <f>(E101*F101)</f>
        <v>1283.1299999999999</v>
      </c>
      <c r="K101" s="2">
        <f>(E101*G101)</f>
        <v>5918</v>
      </c>
      <c r="L101" s="20">
        <f>SUM(J101,K101)</f>
        <v>7201.13</v>
      </c>
      <c r="M101" s="1">
        <f>SUM(J101-H101)</f>
        <v>-2.2737367544323206E-13</v>
      </c>
      <c r="N101" s="1">
        <f>SUM(K101-I101)</f>
        <v>0</v>
      </c>
      <c r="O101" s="2"/>
      <c r="P101" s="2"/>
      <c r="Q101" s="1"/>
      <c r="R101" s="1"/>
      <c r="S101" s="1"/>
      <c r="T101" s="19"/>
    </row>
    <row r="102" spans="1:20" ht="12.75" customHeight="1" x14ac:dyDescent="0.2">
      <c r="A102" s="111"/>
      <c r="B102" s="126"/>
      <c r="C102" s="129"/>
      <c r="D102" s="5" t="s">
        <v>12</v>
      </c>
      <c r="E102" s="30">
        <v>271.74</v>
      </c>
      <c r="F102" s="26">
        <v>4.7699999999999996</v>
      </c>
      <c r="G102" s="26">
        <v>22</v>
      </c>
      <c r="H102" s="3">
        <v>1296.2</v>
      </c>
      <c r="I102" s="3">
        <v>5978.28</v>
      </c>
      <c r="J102" s="2">
        <f>(E102*F102)</f>
        <v>1296.1997999999999</v>
      </c>
      <c r="K102" s="2">
        <f t="shared" ref="K102:K103" si="85">(E102*G102)</f>
        <v>5978.2800000000007</v>
      </c>
      <c r="L102" s="20">
        <f>SUM(J102,K102)</f>
        <v>7274.479800000001</v>
      </c>
      <c r="M102" s="1">
        <f t="shared" ref="M102:M103" si="86">SUM(J102-H102)</f>
        <v>-2.0000000017716957E-4</v>
      </c>
      <c r="N102" s="1">
        <f t="shared" ref="N102:N103" si="87">SUM(K102-I102)</f>
        <v>9.0949470177292824E-13</v>
      </c>
      <c r="O102" s="2"/>
      <c r="P102" s="2"/>
      <c r="Q102" s="1"/>
      <c r="R102" s="1"/>
      <c r="S102" s="1"/>
      <c r="T102" s="19"/>
    </row>
    <row r="103" spans="1:20" ht="12.75" customHeight="1" x14ac:dyDescent="0.2">
      <c r="A103" s="111"/>
      <c r="B103" s="126"/>
      <c r="C103" s="129"/>
      <c r="D103" s="5" t="s">
        <v>13</v>
      </c>
      <c r="E103" s="30">
        <v>283.92</v>
      </c>
      <c r="F103" s="26">
        <v>4.7699999999999996</v>
      </c>
      <c r="G103" s="26">
        <v>22</v>
      </c>
      <c r="H103" s="3">
        <v>1354.3</v>
      </c>
      <c r="I103" s="3">
        <v>6246.24</v>
      </c>
      <c r="J103" s="2">
        <f>(E103*F103)</f>
        <v>1354.2983999999999</v>
      </c>
      <c r="K103" s="2">
        <f t="shared" si="85"/>
        <v>6246.2400000000007</v>
      </c>
      <c r="L103" s="20">
        <f>SUM(J103,K103)</f>
        <v>7600.5384000000004</v>
      </c>
      <c r="M103" s="1">
        <f t="shared" si="86"/>
        <v>-1.6000000000531145E-3</v>
      </c>
      <c r="N103" s="1">
        <f t="shared" si="87"/>
        <v>9.0949470177292824E-13</v>
      </c>
      <c r="O103" s="2"/>
      <c r="P103" s="2"/>
      <c r="Q103" s="1"/>
      <c r="R103" s="1"/>
      <c r="S103" s="1"/>
      <c r="T103" s="19"/>
    </row>
    <row r="104" spans="1:20" ht="12.75" customHeight="1" x14ac:dyDescent="0.2">
      <c r="A104" s="111"/>
      <c r="B104" s="126"/>
      <c r="C104" s="129"/>
      <c r="D104" s="34" t="s">
        <v>53</v>
      </c>
      <c r="E104" s="16">
        <f>SUM(E101,E102,E103)</f>
        <v>824.66000000000008</v>
      </c>
      <c r="F104" s="16"/>
      <c r="G104" s="16"/>
      <c r="H104" s="44">
        <f>SUM(H101:H103)</f>
        <v>3933.63</v>
      </c>
      <c r="I104" s="44">
        <f>SUM(I101:I103)</f>
        <v>18142.519999999997</v>
      </c>
      <c r="J104" s="16">
        <f t="shared" ref="J104:S104" si="88">SUM(J101,J102,J103)</f>
        <v>3933.6281999999992</v>
      </c>
      <c r="K104" s="16">
        <f t="shared" si="88"/>
        <v>18142.52</v>
      </c>
      <c r="L104" s="16">
        <f t="shared" si="88"/>
        <v>22076.148200000003</v>
      </c>
      <c r="M104" s="16">
        <f t="shared" si="88"/>
        <v>-1.8000000004576577E-3</v>
      </c>
      <c r="N104" s="16">
        <f t="shared" si="88"/>
        <v>1.8189894035458565E-12</v>
      </c>
      <c r="O104" s="16">
        <f t="shared" si="88"/>
        <v>0</v>
      </c>
      <c r="P104" s="16">
        <f t="shared" si="88"/>
        <v>0</v>
      </c>
      <c r="Q104" s="16">
        <f t="shared" si="88"/>
        <v>0</v>
      </c>
      <c r="R104" s="16">
        <f t="shared" si="88"/>
        <v>0</v>
      </c>
      <c r="S104" s="16">
        <f t="shared" si="88"/>
        <v>0</v>
      </c>
      <c r="T104" s="17"/>
    </row>
    <row r="105" spans="1:20" ht="12.75" customHeight="1" x14ac:dyDescent="0.2">
      <c r="A105" s="111"/>
      <c r="B105" s="126"/>
      <c r="C105" s="129"/>
      <c r="D105" s="5" t="s">
        <v>14</v>
      </c>
      <c r="E105" s="30">
        <v>336.12</v>
      </c>
      <c r="F105" s="26">
        <v>4.7699999999999996</v>
      </c>
      <c r="G105" s="26">
        <v>22</v>
      </c>
      <c r="H105" s="3">
        <v>1603.29</v>
      </c>
      <c r="I105" s="3">
        <v>7394.64</v>
      </c>
      <c r="J105" s="2">
        <f>(E105*F105)</f>
        <v>1603.2923999999998</v>
      </c>
      <c r="K105" s="2">
        <f>(E105*G105)</f>
        <v>7394.64</v>
      </c>
      <c r="L105" s="20">
        <f>SUM(J105,K105)</f>
        <v>8997.9323999999997</v>
      </c>
      <c r="M105" s="1">
        <f>SUM(J105-H105)</f>
        <v>2.3999999998522981E-3</v>
      </c>
      <c r="N105" s="1">
        <f>SUM(K105-I105)</f>
        <v>0</v>
      </c>
      <c r="O105" s="2"/>
      <c r="P105" s="2"/>
      <c r="Q105" s="1"/>
      <c r="R105" s="1"/>
      <c r="S105" s="1"/>
      <c r="T105" s="19"/>
    </row>
    <row r="106" spans="1:20" ht="12.75" customHeight="1" x14ac:dyDescent="0.2">
      <c r="A106" s="111"/>
      <c r="B106" s="126"/>
      <c r="C106" s="129"/>
      <c r="D106" s="5" t="s">
        <v>15</v>
      </c>
      <c r="E106" s="30">
        <v>290.26</v>
      </c>
      <c r="F106" s="26">
        <v>4.7699999999999996</v>
      </c>
      <c r="G106" s="26">
        <v>22</v>
      </c>
      <c r="H106" s="3">
        <v>1384.54</v>
      </c>
      <c r="I106" s="3">
        <v>6385.72</v>
      </c>
      <c r="J106" s="2">
        <f>(E106*F106)</f>
        <v>1384.5401999999999</v>
      </c>
      <c r="K106" s="2">
        <f t="shared" ref="K106:K107" si="89">(E106*G106)</f>
        <v>6385.7199999999993</v>
      </c>
      <c r="L106" s="20">
        <f>SUM(J106,K106)</f>
        <v>7770.2601999999988</v>
      </c>
      <c r="M106" s="1">
        <f t="shared" ref="M106:M107" si="90">SUM(J106-H106)</f>
        <v>1.9999999994979589E-4</v>
      </c>
      <c r="N106" s="1">
        <f t="shared" ref="N106:N107" si="91">SUM(K106-I106)</f>
        <v>-9.0949470177292824E-13</v>
      </c>
      <c r="O106" s="2"/>
      <c r="P106" s="2"/>
      <c r="Q106" s="1"/>
      <c r="R106" s="1"/>
      <c r="S106" s="1"/>
      <c r="T106" s="19"/>
    </row>
    <row r="107" spans="1:20" ht="12.75" customHeight="1" x14ac:dyDescent="0.2">
      <c r="A107" s="111"/>
      <c r="B107" s="126"/>
      <c r="C107" s="129"/>
      <c r="D107" s="5" t="s">
        <v>16</v>
      </c>
      <c r="E107" s="31">
        <v>321.06</v>
      </c>
      <c r="F107" s="26">
        <v>4.7699999999999996</v>
      </c>
      <c r="G107" s="26">
        <v>22</v>
      </c>
      <c r="H107" s="3">
        <v>1531.46</v>
      </c>
      <c r="I107" s="3">
        <v>7063.32</v>
      </c>
      <c r="J107" s="2">
        <f>(E107*F107)</f>
        <v>1531.4561999999999</v>
      </c>
      <c r="K107" s="2">
        <f t="shared" si="89"/>
        <v>7063.32</v>
      </c>
      <c r="L107" s="20">
        <f>SUM(J107,K107)</f>
        <v>8594.7762000000002</v>
      </c>
      <c r="M107" s="1">
        <f t="shared" si="90"/>
        <v>-3.8000000001829903E-3</v>
      </c>
      <c r="N107" s="1">
        <f t="shared" si="91"/>
        <v>0</v>
      </c>
      <c r="O107" s="2"/>
      <c r="P107" s="2"/>
      <c r="Q107" s="1"/>
      <c r="R107" s="1"/>
      <c r="S107" s="1"/>
      <c r="T107" s="19"/>
    </row>
    <row r="108" spans="1:20" ht="12.75" customHeight="1" x14ac:dyDescent="0.2">
      <c r="A108" s="111"/>
      <c r="B108" s="126"/>
      <c r="C108" s="129"/>
      <c r="D108" s="34" t="s">
        <v>54</v>
      </c>
      <c r="E108" s="16">
        <f>SUM(E105,E106,E107)</f>
        <v>947.44</v>
      </c>
      <c r="F108" s="16"/>
      <c r="G108" s="16"/>
      <c r="H108" s="44">
        <f>SUM(H105:H107)</f>
        <v>4519.29</v>
      </c>
      <c r="I108" s="44">
        <f>SUM(I105:I107)</f>
        <v>20843.68</v>
      </c>
      <c r="J108" s="16">
        <f t="shared" ref="J108:S108" si="92">SUM(J105,J106,J107)</f>
        <v>4519.2887999999994</v>
      </c>
      <c r="K108" s="16">
        <f t="shared" si="92"/>
        <v>20843.68</v>
      </c>
      <c r="L108" s="16">
        <f t="shared" si="92"/>
        <v>25362.968799999999</v>
      </c>
      <c r="M108" s="16">
        <f t="shared" si="92"/>
        <v>-1.2000000003808964E-3</v>
      </c>
      <c r="N108" s="16">
        <f t="shared" si="92"/>
        <v>-9.0949470177292824E-13</v>
      </c>
      <c r="O108" s="16">
        <f t="shared" si="92"/>
        <v>0</v>
      </c>
      <c r="P108" s="16">
        <f t="shared" si="92"/>
        <v>0</v>
      </c>
      <c r="Q108" s="16">
        <f t="shared" si="92"/>
        <v>0</v>
      </c>
      <c r="R108" s="16">
        <f t="shared" si="92"/>
        <v>0</v>
      </c>
      <c r="S108" s="16">
        <f t="shared" si="92"/>
        <v>0</v>
      </c>
      <c r="T108" s="17"/>
    </row>
    <row r="109" spans="1:20" ht="12.75" customHeight="1" x14ac:dyDescent="0.2">
      <c r="A109" s="111"/>
      <c r="B109" s="126"/>
      <c r="C109" s="129"/>
      <c r="D109" s="5" t="s">
        <v>17</v>
      </c>
      <c r="E109" s="30">
        <v>338.78</v>
      </c>
      <c r="F109" s="26">
        <v>4.7699999999999996</v>
      </c>
      <c r="G109" s="26">
        <v>22</v>
      </c>
      <c r="H109" s="3">
        <v>1615.98</v>
      </c>
      <c r="I109" s="3">
        <v>7453.16</v>
      </c>
      <c r="J109" s="2">
        <f>(E109*F109)</f>
        <v>1615.9805999999996</v>
      </c>
      <c r="K109" s="2">
        <f>(E109*G109)</f>
        <v>7453.16</v>
      </c>
      <c r="L109" s="20">
        <f>SUM(J109,K109)</f>
        <v>9069.1405999999988</v>
      </c>
      <c r="M109" s="1">
        <f>SUM(J109-H109)</f>
        <v>5.99999999622014E-4</v>
      </c>
      <c r="N109" s="1">
        <f>SUM(K109-I109)</f>
        <v>0</v>
      </c>
      <c r="O109" s="2"/>
      <c r="P109" s="2"/>
      <c r="Q109" s="1"/>
      <c r="R109" s="1"/>
      <c r="S109" s="1"/>
      <c r="T109" s="19"/>
    </row>
    <row r="110" spans="1:20" ht="12.75" customHeight="1" x14ac:dyDescent="0.2">
      <c r="A110" s="111"/>
      <c r="B110" s="126"/>
      <c r="C110" s="129"/>
      <c r="D110" s="5" t="s">
        <v>18</v>
      </c>
      <c r="E110" s="30">
        <v>295.06</v>
      </c>
      <c r="F110" s="26">
        <v>4.7699999999999996</v>
      </c>
      <c r="G110" s="26">
        <v>22</v>
      </c>
      <c r="H110" s="3">
        <v>1407.44</v>
      </c>
      <c r="I110" s="3">
        <v>6491.32</v>
      </c>
      <c r="J110" s="2">
        <f>(E110*F110)</f>
        <v>1407.4361999999999</v>
      </c>
      <c r="K110" s="2">
        <f t="shared" ref="K110:K111" si="93">(E110*G110)</f>
        <v>6491.32</v>
      </c>
      <c r="L110" s="20">
        <f>SUM(J110,K110)</f>
        <v>7898.7561999999998</v>
      </c>
      <c r="M110" s="1">
        <f t="shared" ref="M110:M111" si="94">SUM(J110-H110)</f>
        <v>-3.8000000001829903E-3</v>
      </c>
      <c r="N110" s="1">
        <f t="shared" ref="N110:N111" si="95">SUM(K110-I110)</f>
        <v>0</v>
      </c>
      <c r="O110" s="2"/>
      <c r="P110" s="2"/>
      <c r="Q110" s="1"/>
      <c r="R110" s="1"/>
      <c r="S110" s="1"/>
      <c r="T110" s="19"/>
    </row>
    <row r="111" spans="1:20" ht="13.5" customHeight="1" x14ac:dyDescent="0.2">
      <c r="A111" s="112"/>
      <c r="B111" s="127"/>
      <c r="C111" s="130"/>
      <c r="D111" s="5" t="s">
        <v>19</v>
      </c>
      <c r="E111" s="31">
        <v>275.48</v>
      </c>
      <c r="F111" s="26">
        <v>4.7699999999999996</v>
      </c>
      <c r="G111" s="26">
        <v>22</v>
      </c>
      <c r="H111" s="3">
        <v>1314.04</v>
      </c>
      <c r="I111" s="3">
        <v>6060.56</v>
      </c>
      <c r="J111" s="2">
        <f>(E111*F111)</f>
        <v>1314.0396000000001</v>
      </c>
      <c r="K111" s="2">
        <f t="shared" si="93"/>
        <v>6060.56</v>
      </c>
      <c r="L111" s="20">
        <f>SUM(J111,K111)</f>
        <v>7374.5996000000005</v>
      </c>
      <c r="M111" s="1">
        <f t="shared" si="94"/>
        <v>-3.9999999989959178E-4</v>
      </c>
      <c r="N111" s="1">
        <f t="shared" si="95"/>
        <v>0</v>
      </c>
      <c r="O111" s="2"/>
      <c r="P111" s="2"/>
      <c r="Q111" s="1"/>
      <c r="R111" s="1"/>
      <c r="S111" s="1"/>
      <c r="T111" s="19"/>
    </row>
    <row r="112" spans="1:20" ht="24.75" x14ac:dyDescent="0.25">
      <c r="A112" s="8"/>
      <c r="B112" s="8"/>
      <c r="C112" s="8"/>
      <c r="D112" s="34" t="s">
        <v>55</v>
      </c>
      <c r="E112" s="16">
        <f>SUM(E109,E110,E111)</f>
        <v>909.31999999999994</v>
      </c>
      <c r="F112" s="16"/>
      <c r="G112" s="16"/>
      <c r="H112" s="44">
        <f>SUM(H109:H111)</f>
        <v>4337.46</v>
      </c>
      <c r="I112" s="44">
        <f>SUM(I109:I111)</f>
        <v>20005.04</v>
      </c>
      <c r="J112" s="16">
        <f t="shared" ref="J112:S112" si="96">SUM(J109,J110,J111)</f>
        <v>4337.4563999999991</v>
      </c>
      <c r="K112" s="16">
        <f t="shared" si="96"/>
        <v>20005.04</v>
      </c>
      <c r="L112" s="16">
        <f t="shared" si="96"/>
        <v>24342.4964</v>
      </c>
      <c r="M112" s="16">
        <f t="shared" si="96"/>
        <v>-3.6000000004605681E-3</v>
      </c>
      <c r="N112" s="16">
        <f t="shared" si="96"/>
        <v>0</v>
      </c>
      <c r="O112" s="16">
        <f t="shared" si="96"/>
        <v>0</v>
      </c>
      <c r="P112" s="16">
        <f t="shared" si="96"/>
        <v>0</v>
      </c>
      <c r="Q112" s="16">
        <f t="shared" si="96"/>
        <v>0</v>
      </c>
      <c r="R112" s="16">
        <f t="shared" si="96"/>
        <v>0</v>
      </c>
      <c r="S112" s="16">
        <f t="shared" si="96"/>
        <v>0</v>
      </c>
      <c r="T112" s="17"/>
    </row>
    <row r="113" spans="1:20" s="43" customFormat="1" ht="24" x14ac:dyDescent="0.2">
      <c r="A113" s="73"/>
      <c r="B113" s="73"/>
      <c r="C113" s="74"/>
      <c r="D113" s="72" t="s">
        <v>58</v>
      </c>
      <c r="E113" s="75">
        <f>SUM(E100+E104+E108+E112)</f>
        <v>3406.2</v>
      </c>
      <c r="F113" s="75"/>
      <c r="G113" s="75"/>
      <c r="H113" s="76">
        <f>SUM(H100,H104,H108,H112)</f>
        <v>16247.579999999998</v>
      </c>
      <c r="I113" s="76">
        <f>SUM(I100,I104,I108,I112)</f>
        <v>74936.399999999994</v>
      </c>
      <c r="J113" s="75">
        <f t="shared" ref="J113:S113" si="97">SUM(J100+J104+J108+J112)</f>
        <v>16247.573999999997</v>
      </c>
      <c r="K113" s="75">
        <f t="shared" si="97"/>
        <v>74936.399999999994</v>
      </c>
      <c r="L113" s="75">
        <f t="shared" si="97"/>
        <v>91183.974000000002</v>
      </c>
      <c r="M113" s="75">
        <f t="shared" si="97"/>
        <v>-6.0000000016771082E-3</v>
      </c>
      <c r="N113" s="75">
        <f t="shared" si="97"/>
        <v>0</v>
      </c>
      <c r="O113" s="75">
        <f t="shared" si="97"/>
        <v>0</v>
      </c>
      <c r="P113" s="75">
        <f t="shared" si="97"/>
        <v>0</v>
      </c>
      <c r="Q113" s="75">
        <f t="shared" si="97"/>
        <v>0</v>
      </c>
      <c r="R113" s="75">
        <f t="shared" si="97"/>
        <v>0</v>
      </c>
      <c r="S113" s="75">
        <f t="shared" si="97"/>
        <v>0</v>
      </c>
      <c r="T113" s="77"/>
    </row>
    <row r="114" spans="1:20" s="43" customFormat="1" ht="36" x14ac:dyDescent="0.2">
      <c r="A114" s="38"/>
      <c r="B114" s="38"/>
      <c r="C114" s="39"/>
      <c r="D114" s="40" t="s">
        <v>59</v>
      </c>
      <c r="E114" s="41">
        <f>E113+'2013'!E114</f>
        <v>12437.720000000001</v>
      </c>
      <c r="F114" s="41"/>
      <c r="G114" s="41"/>
      <c r="H114" s="41">
        <f>H113+'2013'!H114</f>
        <v>59327.959999999992</v>
      </c>
      <c r="I114" s="41">
        <f>I113+'2013'!I114</f>
        <v>161038.44</v>
      </c>
      <c r="J114" s="41">
        <f>J113+'2013'!J114</f>
        <v>59327.924399999989</v>
      </c>
      <c r="K114" s="41">
        <f>K113+'2013'!K114</f>
        <v>161038.44</v>
      </c>
      <c r="L114" s="41">
        <f>L113+'2013'!L114</f>
        <v>220366.36439999999</v>
      </c>
      <c r="M114" s="41">
        <f>M113+'2013'!M114</f>
        <v>-3.5600000004478716E-2</v>
      </c>
      <c r="N114" s="41">
        <f>N113+'2013'!N114</f>
        <v>1.2505552149377763E-12</v>
      </c>
      <c r="O114" s="41">
        <f>O113+'2013'!O114</f>
        <v>0</v>
      </c>
      <c r="P114" s="41">
        <f>P113+'2013'!P114</f>
        <v>0</v>
      </c>
      <c r="Q114" s="41">
        <f>Q113+'2013'!Q114</f>
        <v>0</v>
      </c>
      <c r="R114" s="41">
        <f>R113+'2013'!R114</f>
        <v>0</v>
      </c>
      <c r="S114" s="41">
        <f>S113+'2013'!S114</f>
        <v>0</v>
      </c>
      <c r="T114" s="42"/>
    </row>
    <row r="115" spans="1:20" ht="12.75" customHeight="1" x14ac:dyDescent="0.2">
      <c r="A115" s="110">
        <v>7</v>
      </c>
      <c r="B115" s="125" t="s">
        <v>32</v>
      </c>
      <c r="C115" s="128" t="s">
        <v>27</v>
      </c>
      <c r="D115" s="5" t="s">
        <v>8</v>
      </c>
      <c r="E115" s="30">
        <v>1116.04</v>
      </c>
      <c r="F115" s="26">
        <v>4.7699999999999996</v>
      </c>
      <c r="G115" s="26">
        <v>22</v>
      </c>
      <c r="H115" s="3"/>
      <c r="I115" s="3"/>
      <c r="J115" s="2">
        <f>(E115*F115)</f>
        <v>5323.5107999999991</v>
      </c>
      <c r="K115" s="2">
        <f>(E115*G115)</f>
        <v>24552.879999999997</v>
      </c>
      <c r="L115" s="20">
        <f>SUM(J115,K115)</f>
        <v>29876.390799999997</v>
      </c>
      <c r="M115" s="1">
        <f>SUM(J115-H115)</f>
        <v>5323.5107999999991</v>
      </c>
      <c r="N115" s="1">
        <f>SUM(K115-I115)</f>
        <v>24552.879999999997</v>
      </c>
      <c r="O115" s="2"/>
      <c r="P115" s="2"/>
      <c r="Q115" s="1"/>
      <c r="R115" s="1"/>
      <c r="S115" s="1"/>
      <c r="T115" s="19"/>
    </row>
    <row r="116" spans="1:20" ht="12.75" customHeight="1" x14ac:dyDescent="0.2">
      <c r="A116" s="111"/>
      <c r="B116" s="126"/>
      <c r="C116" s="129"/>
      <c r="D116" s="5" t="s">
        <v>9</v>
      </c>
      <c r="E116" s="31">
        <v>1085.42</v>
      </c>
      <c r="F116" s="26">
        <v>4.7699999999999996</v>
      </c>
      <c r="G116" s="26">
        <v>22</v>
      </c>
      <c r="H116" s="3"/>
      <c r="I116" s="3"/>
      <c r="J116" s="2">
        <f>(E116*F116)</f>
        <v>5177.4534000000003</v>
      </c>
      <c r="K116" s="2">
        <f t="shared" ref="K116:K117" si="98">(E116*G116)</f>
        <v>23879.24</v>
      </c>
      <c r="L116" s="20">
        <f>SUM(J116,K116)</f>
        <v>29056.693400000004</v>
      </c>
      <c r="M116" s="1">
        <f t="shared" ref="M116:M117" si="99">SUM(J116-H116)</f>
        <v>5177.4534000000003</v>
      </c>
      <c r="N116" s="1">
        <f t="shared" ref="N116:N117" si="100">SUM(K116-I116)</f>
        <v>23879.24</v>
      </c>
      <c r="O116" s="2"/>
      <c r="P116" s="2"/>
      <c r="Q116" s="1"/>
      <c r="R116" s="1"/>
      <c r="S116" s="1"/>
      <c r="T116" s="19"/>
    </row>
    <row r="117" spans="1:20" ht="12.75" customHeight="1" x14ac:dyDescent="0.2">
      <c r="A117" s="111"/>
      <c r="B117" s="126"/>
      <c r="C117" s="129"/>
      <c r="D117" s="5" t="s">
        <v>10</v>
      </c>
      <c r="E117" s="31">
        <v>1129.78</v>
      </c>
      <c r="F117" s="26">
        <v>4.7699999999999996</v>
      </c>
      <c r="G117" s="26">
        <v>22</v>
      </c>
      <c r="H117" s="3"/>
      <c r="I117" s="3"/>
      <c r="J117" s="2">
        <f>(E117*F117)</f>
        <v>5389.0505999999996</v>
      </c>
      <c r="K117" s="2">
        <f t="shared" si="98"/>
        <v>24855.16</v>
      </c>
      <c r="L117" s="20">
        <f>SUM(J117,K117)</f>
        <v>30244.210599999999</v>
      </c>
      <c r="M117" s="1">
        <f t="shared" si="99"/>
        <v>5389.0505999999996</v>
      </c>
      <c r="N117" s="1">
        <f t="shared" si="100"/>
        <v>24855.16</v>
      </c>
      <c r="O117" s="2"/>
      <c r="P117" s="2"/>
      <c r="Q117" s="1"/>
      <c r="R117" s="1"/>
      <c r="S117" s="1"/>
      <c r="T117" s="19"/>
    </row>
    <row r="118" spans="1:20" ht="12.75" customHeight="1" x14ac:dyDescent="0.2">
      <c r="A118" s="111"/>
      <c r="B118" s="126"/>
      <c r="C118" s="129"/>
      <c r="D118" s="34" t="s">
        <v>52</v>
      </c>
      <c r="E118" s="16">
        <f>SUM(E115,E116,E117)</f>
        <v>3331.24</v>
      </c>
      <c r="F118" s="16"/>
      <c r="G118" s="16"/>
      <c r="H118" s="14"/>
      <c r="I118" s="14"/>
      <c r="J118" s="16">
        <f t="shared" ref="J118:S118" si="101">SUM(J115,J116,J117)</f>
        <v>15890.014799999997</v>
      </c>
      <c r="K118" s="16">
        <f t="shared" si="101"/>
        <v>73287.28</v>
      </c>
      <c r="L118" s="16">
        <f t="shared" si="101"/>
        <v>89177.294800000003</v>
      </c>
      <c r="M118" s="16">
        <f t="shared" si="101"/>
        <v>15890.014799999997</v>
      </c>
      <c r="N118" s="16">
        <f t="shared" si="101"/>
        <v>73287.28</v>
      </c>
      <c r="O118" s="16">
        <f t="shared" si="101"/>
        <v>0</v>
      </c>
      <c r="P118" s="16">
        <f t="shared" si="101"/>
        <v>0</v>
      </c>
      <c r="Q118" s="16">
        <f t="shared" si="101"/>
        <v>0</v>
      </c>
      <c r="R118" s="16">
        <f t="shared" si="101"/>
        <v>0</v>
      </c>
      <c r="S118" s="16">
        <f t="shared" si="101"/>
        <v>0</v>
      </c>
      <c r="T118" s="17"/>
    </row>
    <row r="119" spans="1:20" ht="12.75" customHeight="1" x14ac:dyDescent="0.2">
      <c r="A119" s="111"/>
      <c r="B119" s="126"/>
      <c r="C119" s="129"/>
      <c r="D119" s="5" t="s">
        <v>11</v>
      </c>
      <c r="E119" s="30">
        <v>1235.08</v>
      </c>
      <c r="F119" s="26">
        <v>4.7699999999999996</v>
      </c>
      <c r="G119" s="26">
        <v>22</v>
      </c>
      <c r="H119" s="3"/>
      <c r="I119" s="3"/>
      <c r="J119" s="2">
        <f>(E119*F119)</f>
        <v>5891.3315999999995</v>
      </c>
      <c r="K119" s="2">
        <f>(E119*G119)</f>
        <v>27171.759999999998</v>
      </c>
      <c r="L119" s="20">
        <f>SUM(J119,K119)</f>
        <v>33063.0916</v>
      </c>
      <c r="M119" s="1">
        <f>SUM(J119-H119)</f>
        <v>5891.3315999999995</v>
      </c>
      <c r="N119" s="1">
        <f>SUM(K119-I119)</f>
        <v>27171.759999999998</v>
      </c>
      <c r="O119" s="2"/>
      <c r="P119" s="2"/>
      <c r="Q119" s="1"/>
      <c r="R119" s="1"/>
      <c r="S119" s="1"/>
      <c r="T119" s="19"/>
    </row>
    <row r="120" spans="1:20" ht="12.75" customHeight="1" x14ac:dyDescent="0.2">
      <c r="A120" s="111"/>
      <c r="B120" s="126"/>
      <c r="C120" s="129"/>
      <c r="D120" s="5" t="s">
        <v>12</v>
      </c>
      <c r="E120" s="30">
        <v>1225.1199999999999</v>
      </c>
      <c r="F120" s="26">
        <v>4.7699999999999996</v>
      </c>
      <c r="G120" s="26">
        <v>22</v>
      </c>
      <c r="H120" s="3"/>
      <c r="I120" s="3"/>
      <c r="J120" s="2">
        <f>(E120*F120)</f>
        <v>5843.8223999999991</v>
      </c>
      <c r="K120" s="2">
        <f t="shared" ref="K120:K121" si="102">(E120*G120)</f>
        <v>26952.639999999999</v>
      </c>
      <c r="L120" s="20">
        <f>SUM(J120,K120)</f>
        <v>32796.462399999997</v>
      </c>
      <c r="M120" s="1">
        <f t="shared" ref="M120:M121" si="103">SUM(J120-H120)</f>
        <v>5843.8223999999991</v>
      </c>
      <c r="N120" s="1">
        <f t="shared" ref="N120:N121" si="104">SUM(K120-I120)</f>
        <v>26952.639999999999</v>
      </c>
      <c r="O120" s="2"/>
      <c r="P120" s="2"/>
      <c r="Q120" s="1"/>
      <c r="R120" s="1"/>
      <c r="S120" s="1"/>
      <c r="T120" s="19"/>
    </row>
    <row r="121" spans="1:20" ht="12.75" customHeight="1" x14ac:dyDescent="0.2">
      <c r="A121" s="111"/>
      <c r="B121" s="126"/>
      <c r="C121" s="129"/>
      <c r="D121" s="5" t="s">
        <v>13</v>
      </c>
      <c r="E121" s="30">
        <v>1187.4000000000001</v>
      </c>
      <c r="F121" s="26">
        <v>4.7699999999999996</v>
      </c>
      <c r="G121" s="26">
        <v>22</v>
      </c>
      <c r="H121" s="3"/>
      <c r="I121" s="3"/>
      <c r="J121" s="2">
        <f>(E121*F121)</f>
        <v>5663.8980000000001</v>
      </c>
      <c r="K121" s="2">
        <f t="shared" si="102"/>
        <v>26122.800000000003</v>
      </c>
      <c r="L121" s="20">
        <f>SUM(J121,K121)</f>
        <v>31786.698000000004</v>
      </c>
      <c r="M121" s="1">
        <f t="shared" si="103"/>
        <v>5663.8980000000001</v>
      </c>
      <c r="N121" s="1">
        <f t="shared" si="104"/>
        <v>26122.800000000003</v>
      </c>
      <c r="O121" s="2"/>
      <c r="P121" s="2"/>
      <c r="Q121" s="1"/>
      <c r="R121" s="1"/>
      <c r="S121" s="1"/>
      <c r="T121" s="19"/>
    </row>
    <row r="122" spans="1:20" ht="12.75" customHeight="1" x14ac:dyDescent="0.2">
      <c r="A122" s="111"/>
      <c r="B122" s="126"/>
      <c r="C122" s="129"/>
      <c r="D122" s="34" t="s">
        <v>53</v>
      </c>
      <c r="E122" s="16">
        <f>SUM(E119,E120,E121)</f>
        <v>3647.6</v>
      </c>
      <c r="F122" s="16"/>
      <c r="G122" s="16"/>
      <c r="H122" s="14"/>
      <c r="I122" s="14"/>
      <c r="J122" s="16">
        <f t="shared" ref="J122:S122" si="105">SUM(J119,J120,J121)</f>
        <v>17399.052</v>
      </c>
      <c r="K122" s="16">
        <f t="shared" si="105"/>
        <v>80247.199999999997</v>
      </c>
      <c r="L122" s="16">
        <f t="shared" si="105"/>
        <v>97646.252000000008</v>
      </c>
      <c r="M122" s="16">
        <f t="shared" si="105"/>
        <v>17399.052</v>
      </c>
      <c r="N122" s="16">
        <f t="shared" si="105"/>
        <v>80247.199999999997</v>
      </c>
      <c r="O122" s="16">
        <f t="shared" si="105"/>
        <v>0</v>
      </c>
      <c r="P122" s="16">
        <f t="shared" si="105"/>
        <v>0</v>
      </c>
      <c r="Q122" s="16">
        <f t="shared" si="105"/>
        <v>0</v>
      </c>
      <c r="R122" s="16">
        <f t="shared" si="105"/>
        <v>0</v>
      </c>
      <c r="S122" s="16">
        <f t="shared" si="105"/>
        <v>0</v>
      </c>
      <c r="T122" s="17"/>
    </row>
    <row r="123" spans="1:20" ht="12.75" customHeight="1" x14ac:dyDescent="0.2">
      <c r="A123" s="111"/>
      <c r="B123" s="126"/>
      <c r="C123" s="129"/>
      <c r="D123" s="5" t="s">
        <v>14</v>
      </c>
      <c r="E123" s="30">
        <v>1334.36</v>
      </c>
      <c r="F123" s="26">
        <v>4.7699999999999996</v>
      </c>
      <c r="G123" s="26">
        <v>22</v>
      </c>
      <c r="H123" s="3"/>
      <c r="I123" s="3"/>
      <c r="J123" s="2">
        <f>(E123*F123)</f>
        <v>6364.8971999999985</v>
      </c>
      <c r="K123" s="2">
        <f>(E123*G123)</f>
        <v>29355.919999999998</v>
      </c>
      <c r="L123" s="20">
        <f>SUM(J123,K123)</f>
        <v>35720.817199999998</v>
      </c>
      <c r="M123" s="1">
        <f>SUM(J123-H123)</f>
        <v>6364.8971999999985</v>
      </c>
      <c r="N123" s="1">
        <f>SUM(K123-I123)</f>
        <v>29355.919999999998</v>
      </c>
      <c r="O123" s="2"/>
      <c r="P123" s="2"/>
      <c r="Q123" s="1"/>
      <c r="R123" s="1"/>
      <c r="S123" s="1"/>
      <c r="T123" s="19"/>
    </row>
    <row r="124" spans="1:20" ht="12.75" customHeight="1" x14ac:dyDescent="0.2">
      <c r="A124" s="111"/>
      <c r="B124" s="126"/>
      <c r="C124" s="129"/>
      <c r="D124" s="5" t="s">
        <v>15</v>
      </c>
      <c r="E124" s="30">
        <v>1290.72</v>
      </c>
      <c r="F124" s="26">
        <v>4.7699999999999996</v>
      </c>
      <c r="G124" s="26">
        <v>22</v>
      </c>
      <c r="H124" s="3"/>
      <c r="I124" s="3"/>
      <c r="J124" s="2">
        <f>(E124*F124)</f>
        <v>6156.7343999999994</v>
      </c>
      <c r="K124" s="2">
        <f t="shared" ref="K124:K125" si="106">(E124*G124)</f>
        <v>28395.84</v>
      </c>
      <c r="L124" s="20">
        <f>SUM(J124,K124)</f>
        <v>34552.574399999998</v>
      </c>
      <c r="M124" s="1">
        <f t="shared" ref="M124:M125" si="107">SUM(J124-H124)</f>
        <v>6156.7343999999994</v>
      </c>
      <c r="N124" s="1">
        <f t="shared" ref="N124:N125" si="108">SUM(K124-I124)</f>
        <v>28395.84</v>
      </c>
      <c r="O124" s="2"/>
      <c r="P124" s="2"/>
      <c r="Q124" s="1"/>
      <c r="R124" s="1"/>
      <c r="S124" s="1"/>
      <c r="T124" s="19"/>
    </row>
    <row r="125" spans="1:20" ht="12.75" customHeight="1" x14ac:dyDescent="0.2">
      <c r="A125" s="111"/>
      <c r="B125" s="126"/>
      <c r="C125" s="129"/>
      <c r="D125" s="5" t="s">
        <v>16</v>
      </c>
      <c r="E125" s="31">
        <v>1317.78</v>
      </c>
      <c r="F125" s="26">
        <v>4.7699999999999996</v>
      </c>
      <c r="G125" s="26">
        <v>22</v>
      </c>
      <c r="H125" s="3"/>
      <c r="I125" s="3"/>
      <c r="J125" s="2">
        <f>(E125*F125)</f>
        <v>6285.8105999999989</v>
      </c>
      <c r="K125" s="2">
        <f t="shared" si="106"/>
        <v>28991.16</v>
      </c>
      <c r="L125" s="20">
        <f>SUM(J125,K125)</f>
        <v>35276.970600000001</v>
      </c>
      <c r="M125" s="1">
        <f t="shared" si="107"/>
        <v>6285.8105999999989</v>
      </c>
      <c r="N125" s="1">
        <f t="shared" si="108"/>
        <v>28991.16</v>
      </c>
      <c r="O125" s="2"/>
      <c r="P125" s="2"/>
      <c r="Q125" s="1"/>
      <c r="R125" s="1"/>
      <c r="S125" s="1"/>
      <c r="T125" s="19"/>
    </row>
    <row r="126" spans="1:20" ht="12.75" customHeight="1" x14ac:dyDescent="0.2">
      <c r="A126" s="111"/>
      <c r="B126" s="126"/>
      <c r="C126" s="129"/>
      <c r="D126" s="34" t="s">
        <v>54</v>
      </c>
      <c r="E126" s="16">
        <f>SUM(E123,E124,E125)</f>
        <v>3942.8599999999997</v>
      </c>
      <c r="F126" s="16"/>
      <c r="G126" s="16"/>
      <c r="H126" s="14"/>
      <c r="I126" s="14"/>
      <c r="J126" s="16">
        <f t="shared" ref="J126:S126" si="109">SUM(J123,J124,J125)</f>
        <v>18807.442199999998</v>
      </c>
      <c r="K126" s="16">
        <f t="shared" si="109"/>
        <v>86742.92</v>
      </c>
      <c r="L126" s="16">
        <f t="shared" si="109"/>
        <v>105550.3622</v>
      </c>
      <c r="M126" s="16">
        <f t="shared" si="109"/>
        <v>18807.442199999998</v>
      </c>
      <c r="N126" s="16">
        <f t="shared" si="109"/>
        <v>86742.92</v>
      </c>
      <c r="O126" s="16">
        <f t="shared" si="109"/>
        <v>0</v>
      </c>
      <c r="P126" s="16">
        <f t="shared" si="109"/>
        <v>0</v>
      </c>
      <c r="Q126" s="16">
        <f t="shared" si="109"/>
        <v>0</v>
      </c>
      <c r="R126" s="16">
        <f t="shared" si="109"/>
        <v>0</v>
      </c>
      <c r="S126" s="16">
        <f t="shared" si="109"/>
        <v>0</v>
      </c>
      <c r="T126" s="17"/>
    </row>
    <row r="127" spans="1:20" ht="12.75" customHeight="1" x14ac:dyDescent="0.2">
      <c r="A127" s="111"/>
      <c r="B127" s="126"/>
      <c r="C127" s="129"/>
      <c r="D127" s="5" t="s">
        <v>17</v>
      </c>
      <c r="E127" s="30">
        <v>1204.0999999999999</v>
      </c>
      <c r="F127" s="26">
        <v>4.7699999999999996</v>
      </c>
      <c r="G127" s="26">
        <v>22</v>
      </c>
      <c r="H127" s="3"/>
      <c r="I127" s="3"/>
      <c r="J127" s="2">
        <f>(E127*F127)</f>
        <v>5743.5569999999989</v>
      </c>
      <c r="K127" s="2">
        <f>(E127*G127)</f>
        <v>26490.199999999997</v>
      </c>
      <c r="L127" s="20">
        <f>SUM(J127,K127)</f>
        <v>32233.756999999998</v>
      </c>
      <c r="M127" s="1">
        <f>SUM(J127-H127)</f>
        <v>5743.5569999999989</v>
      </c>
      <c r="N127" s="1">
        <f>SUM(K127-I127)</f>
        <v>26490.199999999997</v>
      </c>
      <c r="O127" s="2"/>
      <c r="P127" s="2"/>
      <c r="Q127" s="1"/>
      <c r="R127" s="1"/>
      <c r="S127" s="1"/>
      <c r="T127" s="19"/>
    </row>
    <row r="128" spans="1:20" ht="12.75" customHeight="1" x14ac:dyDescent="0.2">
      <c r="A128" s="111"/>
      <c r="B128" s="126"/>
      <c r="C128" s="129"/>
      <c r="D128" s="5" t="s">
        <v>18</v>
      </c>
      <c r="E128" s="30">
        <v>1094.26</v>
      </c>
      <c r="F128" s="26">
        <v>4.7699999999999996</v>
      </c>
      <c r="G128" s="26">
        <v>22</v>
      </c>
      <c r="H128" s="3"/>
      <c r="I128" s="3"/>
      <c r="J128" s="2">
        <f>(E128*F128)</f>
        <v>5219.6201999999994</v>
      </c>
      <c r="K128" s="2">
        <f t="shared" ref="K128:K129" si="110">(E128*G128)</f>
        <v>24073.72</v>
      </c>
      <c r="L128" s="20">
        <f>SUM(J128,K128)</f>
        <v>29293.340199999999</v>
      </c>
      <c r="M128" s="1">
        <f t="shared" ref="M128:M129" si="111">SUM(J128-H128)</f>
        <v>5219.6201999999994</v>
      </c>
      <c r="N128" s="1">
        <f t="shared" ref="N128:N129" si="112">SUM(K128-I128)</f>
        <v>24073.72</v>
      </c>
      <c r="O128" s="2"/>
      <c r="P128" s="2"/>
      <c r="Q128" s="1"/>
      <c r="R128" s="1"/>
      <c r="S128" s="1"/>
      <c r="T128" s="19"/>
    </row>
    <row r="129" spans="1:20" ht="13.5" customHeight="1" x14ac:dyDescent="0.2">
      <c r="A129" s="112"/>
      <c r="B129" s="127"/>
      <c r="C129" s="130"/>
      <c r="D129" s="5" t="s">
        <v>19</v>
      </c>
      <c r="E129" s="31">
        <v>1041</v>
      </c>
      <c r="F129" s="26">
        <v>4.7699999999999996</v>
      </c>
      <c r="G129" s="26">
        <v>22</v>
      </c>
      <c r="H129" s="3"/>
      <c r="I129" s="3"/>
      <c r="J129" s="2">
        <f>(E129*F129)</f>
        <v>4965.57</v>
      </c>
      <c r="K129" s="2">
        <f t="shared" si="110"/>
        <v>22902</v>
      </c>
      <c r="L129" s="20">
        <f>SUM(J129,K129)</f>
        <v>27867.57</v>
      </c>
      <c r="M129" s="1">
        <f t="shared" si="111"/>
        <v>4965.57</v>
      </c>
      <c r="N129" s="1">
        <f t="shared" si="112"/>
        <v>22902</v>
      </c>
      <c r="O129" s="2"/>
      <c r="P129" s="2"/>
      <c r="Q129" s="1"/>
      <c r="R129" s="1"/>
      <c r="S129" s="1"/>
      <c r="T129" s="19"/>
    </row>
    <row r="130" spans="1:20" ht="24.75" x14ac:dyDescent="0.25">
      <c r="A130" s="8"/>
      <c r="B130" s="8"/>
      <c r="C130" s="8"/>
      <c r="D130" s="34" t="s">
        <v>55</v>
      </c>
      <c r="E130" s="16">
        <f>SUM(E127,E128,E129)</f>
        <v>3339.3599999999997</v>
      </c>
      <c r="F130" s="16"/>
      <c r="G130" s="16"/>
      <c r="H130" s="14"/>
      <c r="I130" s="14"/>
      <c r="J130" s="16">
        <f t="shared" ref="J130:S130" si="113">SUM(J127,J128,J129)</f>
        <v>15928.747199999998</v>
      </c>
      <c r="K130" s="16">
        <f t="shared" si="113"/>
        <v>73465.919999999998</v>
      </c>
      <c r="L130" s="16">
        <f t="shared" si="113"/>
        <v>89394.667199999996</v>
      </c>
      <c r="M130" s="16">
        <f t="shared" si="113"/>
        <v>15928.747199999998</v>
      </c>
      <c r="N130" s="16">
        <f t="shared" si="113"/>
        <v>73465.919999999998</v>
      </c>
      <c r="O130" s="16">
        <f t="shared" si="113"/>
        <v>0</v>
      </c>
      <c r="P130" s="16">
        <f t="shared" si="113"/>
        <v>0</v>
      </c>
      <c r="Q130" s="16">
        <f t="shared" si="113"/>
        <v>0</v>
      </c>
      <c r="R130" s="16">
        <f t="shared" si="113"/>
        <v>0</v>
      </c>
      <c r="S130" s="16">
        <f t="shared" si="113"/>
        <v>0</v>
      </c>
      <c r="T130" s="17"/>
    </row>
    <row r="131" spans="1:20" s="43" customFormat="1" ht="24" x14ac:dyDescent="0.2">
      <c r="A131" s="73"/>
      <c r="B131" s="73"/>
      <c r="C131" s="74"/>
      <c r="D131" s="72" t="s">
        <v>58</v>
      </c>
      <c r="E131" s="75">
        <f>SUM(E118+E122+E126+E130)</f>
        <v>14261.060000000001</v>
      </c>
      <c r="F131" s="75"/>
      <c r="G131" s="75"/>
      <c r="H131" s="73"/>
      <c r="I131" s="73"/>
      <c r="J131" s="75">
        <f t="shared" ref="J131:S131" si="114">SUM(J118+J122+J126+J130)</f>
        <v>68025.256200000003</v>
      </c>
      <c r="K131" s="75">
        <f t="shared" si="114"/>
        <v>313743.31999999995</v>
      </c>
      <c r="L131" s="75">
        <f t="shared" si="114"/>
        <v>381768.57620000001</v>
      </c>
      <c r="M131" s="75">
        <f t="shared" si="114"/>
        <v>68025.256200000003</v>
      </c>
      <c r="N131" s="75">
        <f t="shared" si="114"/>
        <v>313743.31999999995</v>
      </c>
      <c r="O131" s="75">
        <f t="shared" si="114"/>
        <v>0</v>
      </c>
      <c r="P131" s="75">
        <f t="shared" si="114"/>
        <v>0</v>
      </c>
      <c r="Q131" s="75">
        <f t="shared" si="114"/>
        <v>0</v>
      </c>
      <c r="R131" s="75">
        <f t="shared" si="114"/>
        <v>0</v>
      </c>
      <c r="S131" s="75">
        <f t="shared" si="114"/>
        <v>0</v>
      </c>
      <c r="T131" s="77"/>
    </row>
    <row r="132" spans="1:20" s="43" customFormat="1" ht="36" x14ac:dyDescent="0.2">
      <c r="A132" s="38"/>
      <c r="B132" s="38"/>
      <c r="C132" s="39"/>
      <c r="D132" s="40" t="s">
        <v>59</v>
      </c>
      <c r="E132" s="41">
        <f>E131+'2013'!E132</f>
        <v>52617.919999999998</v>
      </c>
      <c r="F132" s="41"/>
      <c r="G132" s="41"/>
      <c r="H132" s="41">
        <f>H131+'2013'!H132</f>
        <v>63005.020000000004</v>
      </c>
      <c r="I132" s="41">
        <f>I131+'2013'!I132</f>
        <v>39625.800000000003</v>
      </c>
      <c r="J132" s="41">
        <f>J131+'2013'!J132</f>
        <v>250987.47839999999</v>
      </c>
      <c r="K132" s="41">
        <f>K131+'2013'!K132</f>
        <v>654833.65999999992</v>
      </c>
      <c r="L132" s="41">
        <f>L131+'2013'!L132</f>
        <v>905821.13839999994</v>
      </c>
      <c r="M132" s="41">
        <f>M131+'2013'!M132</f>
        <v>187982.4584</v>
      </c>
      <c r="N132" s="41">
        <f>N131+'2013'!N132</f>
        <v>615207.85999999987</v>
      </c>
      <c r="O132" s="41">
        <f>O131+'2013'!O132</f>
        <v>0</v>
      </c>
      <c r="P132" s="41">
        <f>P131+'2013'!P132</f>
        <v>0</v>
      </c>
      <c r="Q132" s="41">
        <f>Q131+'2013'!Q132</f>
        <v>0</v>
      </c>
      <c r="R132" s="41">
        <f>R131+'2013'!R132</f>
        <v>0</v>
      </c>
      <c r="S132" s="41">
        <f>S131+'2013'!S132</f>
        <v>0</v>
      </c>
      <c r="T132" s="42"/>
    </row>
    <row r="133" spans="1:20" ht="12.75" customHeight="1" x14ac:dyDescent="0.2">
      <c r="A133" s="110">
        <v>8</v>
      </c>
      <c r="B133" s="125" t="s">
        <v>33</v>
      </c>
      <c r="C133" s="128" t="s">
        <v>28</v>
      </c>
      <c r="D133" s="5" t="s">
        <v>8</v>
      </c>
      <c r="E133" s="30">
        <v>53.82</v>
      </c>
      <c r="F133" s="26">
        <v>4.7699999999999996</v>
      </c>
      <c r="G133" s="26">
        <v>22</v>
      </c>
      <c r="H133" s="3">
        <v>256.72000000000003</v>
      </c>
      <c r="I133" s="3">
        <v>1184.04</v>
      </c>
      <c r="J133" s="2">
        <f>(E133*F133)</f>
        <v>256.72139999999996</v>
      </c>
      <c r="K133" s="2">
        <f>(E133*G133)</f>
        <v>1184.04</v>
      </c>
      <c r="L133" s="20">
        <f>SUM(J133,K133)</f>
        <v>1440.7613999999999</v>
      </c>
      <c r="M133" s="1">
        <f>SUM(J133-H133)</f>
        <v>1.3999999999327883E-3</v>
      </c>
      <c r="N133" s="1">
        <f>SUM(K133-I133)</f>
        <v>0</v>
      </c>
      <c r="O133" s="2"/>
      <c r="P133" s="2"/>
      <c r="Q133" s="1"/>
      <c r="R133" s="1"/>
      <c r="S133" s="1"/>
      <c r="T133" s="19"/>
    </row>
    <row r="134" spans="1:20" ht="12.75" customHeight="1" x14ac:dyDescent="0.2">
      <c r="A134" s="111"/>
      <c r="B134" s="126"/>
      <c r="C134" s="129"/>
      <c r="D134" s="5" t="s">
        <v>9</v>
      </c>
      <c r="E134" s="31">
        <v>53.6</v>
      </c>
      <c r="F134" s="26">
        <v>4.7699999999999996</v>
      </c>
      <c r="G134" s="26">
        <v>22</v>
      </c>
      <c r="H134" s="3">
        <v>255.67</v>
      </c>
      <c r="I134" s="3">
        <v>1179.2</v>
      </c>
      <c r="J134" s="2">
        <f>(E134*F134)</f>
        <v>255.672</v>
      </c>
      <c r="K134" s="2">
        <f t="shared" ref="K134:K135" si="115">(E134*G134)</f>
        <v>1179.2</v>
      </c>
      <c r="L134" s="20">
        <f>SUM(J134,K134)</f>
        <v>1434.8720000000001</v>
      </c>
      <c r="M134" s="1">
        <f t="shared" ref="M134:M135" si="116">SUM(J134-H134)</f>
        <v>2.0000000000095497E-3</v>
      </c>
      <c r="N134" s="1">
        <f t="shared" ref="N134:N135" si="117">SUM(K134-I134)</f>
        <v>0</v>
      </c>
      <c r="O134" s="2"/>
      <c r="P134" s="2"/>
      <c r="Q134" s="1"/>
      <c r="R134" s="1"/>
      <c r="S134" s="1"/>
      <c r="T134" s="19"/>
    </row>
    <row r="135" spans="1:20" ht="12.75" customHeight="1" x14ac:dyDescent="0.2">
      <c r="A135" s="111"/>
      <c r="B135" s="126"/>
      <c r="C135" s="129"/>
      <c r="D135" s="5" t="s">
        <v>10</v>
      </c>
      <c r="E135" s="31">
        <v>64.14</v>
      </c>
      <c r="F135" s="26">
        <v>4.7699999999999996</v>
      </c>
      <c r="G135" s="26">
        <v>22</v>
      </c>
      <c r="H135" s="3">
        <v>305.95</v>
      </c>
      <c r="I135" s="3">
        <v>1411.08</v>
      </c>
      <c r="J135" s="2">
        <f>(E135*F135)</f>
        <v>305.94779999999997</v>
      </c>
      <c r="K135" s="2">
        <f t="shared" si="115"/>
        <v>1411.08</v>
      </c>
      <c r="L135" s="20">
        <f>SUM(J135,K135)</f>
        <v>1717.0277999999998</v>
      </c>
      <c r="M135" s="1">
        <f t="shared" si="116"/>
        <v>-2.200000000016189E-3</v>
      </c>
      <c r="N135" s="1">
        <f t="shared" si="117"/>
        <v>0</v>
      </c>
      <c r="O135" s="2"/>
      <c r="P135" s="2"/>
      <c r="Q135" s="1"/>
      <c r="R135" s="1"/>
      <c r="S135" s="1"/>
      <c r="T135" s="19"/>
    </row>
    <row r="136" spans="1:20" ht="12.75" customHeight="1" x14ac:dyDescent="0.2">
      <c r="A136" s="111"/>
      <c r="B136" s="126"/>
      <c r="C136" s="129"/>
      <c r="D136" s="34" t="s">
        <v>52</v>
      </c>
      <c r="E136" s="16">
        <f>SUM(E133,E134,E135)</f>
        <v>171.56</v>
      </c>
      <c r="F136" s="16"/>
      <c r="G136" s="16"/>
      <c r="H136" s="44">
        <f>SUM(H133:H135)</f>
        <v>818.33999999999992</v>
      </c>
      <c r="I136" s="44">
        <f>SUM(I133:I135)</f>
        <v>3774.3199999999997</v>
      </c>
      <c r="J136" s="16">
        <f t="shared" ref="J136:S136" si="118">SUM(J133,J134,J135)</f>
        <v>818.34119999999984</v>
      </c>
      <c r="K136" s="16">
        <f t="shared" si="118"/>
        <v>3774.3199999999997</v>
      </c>
      <c r="L136" s="16">
        <f t="shared" si="118"/>
        <v>4592.6611999999996</v>
      </c>
      <c r="M136" s="16">
        <f t="shared" si="118"/>
        <v>1.199999999926149E-3</v>
      </c>
      <c r="N136" s="16">
        <f t="shared" si="118"/>
        <v>0</v>
      </c>
      <c r="O136" s="16">
        <f t="shared" si="118"/>
        <v>0</v>
      </c>
      <c r="P136" s="16">
        <f t="shared" si="118"/>
        <v>0</v>
      </c>
      <c r="Q136" s="16">
        <f t="shared" si="118"/>
        <v>0</v>
      </c>
      <c r="R136" s="16">
        <f t="shared" si="118"/>
        <v>0</v>
      </c>
      <c r="S136" s="16">
        <f t="shared" si="118"/>
        <v>0</v>
      </c>
      <c r="T136" s="17"/>
    </row>
    <row r="137" spans="1:20" ht="12.75" customHeight="1" x14ac:dyDescent="0.2">
      <c r="A137" s="111"/>
      <c r="B137" s="126"/>
      <c r="C137" s="129"/>
      <c r="D137" s="5" t="s">
        <v>11</v>
      </c>
      <c r="E137" s="30">
        <v>67.239999999999995</v>
      </c>
      <c r="F137" s="26">
        <v>4.7699999999999996</v>
      </c>
      <c r="G137" s="26">
        <v>22</v>
      </c>
      <c r="H137" s="3">
        <v>320.73</v>
      </c>
      <c r="I137" s="3">
        <v>1479.28</v>
      </c>
      <c r="J137" s="2">
        <f>(E137*F137)</f>
        <v>320.73479999999995</v>
      </c>
      <c r="K137" s="2">
        <f>(E137*G137)</f>
        <v>1479.28</v>
      </c>
      <c r="L137" s="20">
        <f>SUM(J137,K137)</f>
        <v>1800.0147999999999</v>
      </c>
      <c r="M137" s="1">
        <f>SUM(J137-H137)</f>
        <v>4.7999999999319698E-3</v>
      </c>
      <c r="N137" s="1">
        <f>SUM(K137-I137)</f>
        <v>0</v>
      </c>
      <c r="O137" s="2"/>
      <c r="P137" s="2"/>
      <c r="Q137" s="1"/>
      <c r="R137" s="1"/>
      <c r="S137" s="1"/>
      <c r="T137" s="19"/>
    </row>
    <row r="138" spans="1:20" ht="12.75" customHeight="1" x14ac:dyDescent="0.2">
      <c r="A138" s="111"/>
      <c r="B138" s="126"/>
      <c r="C138" s="129"/>
      <c r="D138" s="5" t="s">
        <v>12</v>
      </c>
      <c r="E138" s="30">
        <v>66.08</v>
      </c>
      <c r="F138" s="26">
        <v>4.7699999999999996</v>
      </c>
      <c r="G138" s="26">
        <v>22</v>
      </c>
      <c r="H138" s="3">
        <v>315.2</v>
      </c>
      <c r="I138" s="3">
        <v>1453.76</v>
      </c>
      <c r="J138" s="2">
        <f>(E138*F138)</f>
        <v>315.20159999999998</v>
      </c>
      <c r="K138" s="2">
        <f t="shared" ref="K138:K139" si="119">(E138*G138)</f>
        <v>1453.76</v>
      </c>
      <c r="L138" s="20">
        <f>SUM(J138,K138)</f>
        <v>1768.9616000000001</v>
      </c>
      <c r="M138" s="1">
        <f t="shared" ref="M138:M139" si="120">SUM(J138-H138)</f>
        <v>1.5999999999962711E-3</v>
      </c>
      <c r="N138" s="1">
        <f t="shared" ref="N138:N139" si="121">SUM(K138-I138)</f>
        <v>0</v>
      </c>
      <c r="O138" s="2"/>
      <c r="P138" s="2"/>
      <c r="Q138" s="1"/>
      <c r="R138" s="1"/>
      <c r="S138" s="1"/>
      <c r="T138" s="19"/>
    </row>
    <row r="139" spans="1:20" ht="12.75" customHeight="1" x14ac:dyDescent="0.2">
      <c r="A139" s="111"/>
      <c r="B139" s="126"/>
      <c r="C139" s="129"/>
      <c r="D139" s="5" t="s">
        <v>13</v>
      </c>
      <c r="E139" s="30">
        <v>66.08</v>
      </c>
      <c r="F139" s="26">
        <v>4.7699999999999996</v>
      </c>
      <c r="G139" s="26">
        <v>22</v>
      </c>
      <c r="H139" s="3">
        <v>315.2</v>
      </c>
      <c r="I139" s="3">
        <v>1453.76</v>
      </c>
      <c r="J139" s="2">
        <f>(E139*F139)</f>
        <v>315.20159999999998</v>
      </c>
      <c r="K139" s="2">
        <f t="shared" si="119"/>
        <v>1453.76</v>
      </c>
      <c r="L139" s="20">
        <f>SUM(J139,K139)</f>
        <v>1768.9616000000001</v>
      </c>
      <c r="M139" s="1">
        <f t="shared" si="120"/>
        <v>1.5999999999962711E-3</v>
      </c>
      <c r="N139" s="1">
        <f t="shared" si="121"/>
        <v>0</v>
      </c>
      <c r="O139" s="2"/>
      <c r="P139" s="2"/>
      <c r="Q139" s="1"/>
      <c r="R139" s="1"/>
      <c r="S139" s="1"/>
      <c r="T139" s="19"/>
    </row>
    <row r="140" spans="1:20" ht="12.75" customHeight="1" x14ac:dyDescent="0.2">
      <c r="A140" s="111"/>
      <c r="B140" s="126"/>
      <c r="C140" s="129"/>
      <c r="D140" s="34" t="s">
        <v>53</v>
      </c>
      <c r="E140" s="16">
        <f>SUM(E137,E138,E139)</f>
        <v>199.39999999999998</v>
      </c>
      <c r="F140" s="16"/>
      <c r="G140" s="16"/>
      <c r="H140" s="44">
        <f>SUM(H137:H139)</f>
        <v>951.13000000000011</v>
      </c>
      <c r="I140" s="44">
        <f>SUM(I137:I139)</f>
        <v>4386.8</v>
      </c>
      <c r="J140" s="16">
        <f t="shared" ref="J140:S140" si="122">SUM(J137,J138,J139)</f>
        <v>951.13799999999992</v>
      </c>
      <c r="K140" s="16">
        <f t="shared" si="122"/>
        <v>4386.8</v>
      </c>
      <c r="L140" s="16">
        <f t="shared" si="122"/>
        <v>5337.9380000000001</v>
      </c>
      <c r="M140" s="16">
        <f t="shared" si="122"/>
        <v>7.9999999999245119E-3</v>
      </c>
      <c r="N140" s="16">
        <f t="shared" si="122"/>
        <v>0</v>
      </c>
      <c r="O140" s="16">
        <f t="shared" si="122"/>
        <v>0</v>
      </c>
      <c r="P140" s="16">
        <f t="shared" si="122"/>
        <v>0</v>
      </c>
      <c r="Q140" s="16">
        <f t="shared" si="122"/>
        <v>0</v>
      </c>
      <c r="R140" s="16">
        <f t="shared" si="122"/>
        <v>0</v>
      </c>
      <c r="S140" s="16">
        <f t="shared" si="122"/>
        <v>0</v>
      </c>
      <c r="T140" s="17"/>
    </row>
    <row r="141" spans="1:20" ht="12.75" customHeight="1" x14ac:dyDescent="0.2">
      <c r="A141" s="111"/>
      <c r="B141" s="126"/>
      <c r="C141" s="129"/>
      <c r="D141" s="5" t="s">
        <v>14</v>
      </c>
      <c r="E141" s="30">
        <v>70.92</v>
      </c>
      <c r="F141" s="26">
        <v>4.7699999999999996</v>
      </c>
      <c r="G141" s="26">
        <v>22</v>
      </c>
      <c r="H141" s="3">
        <v>338.29</v>
      </c>
      <c r="I141" s="3">
        <v>1560.24</v>
      </c>
      <c r="J141" s="2">
        <f>(E141*F141)</f>
        <v>338.28839999999997</v>
      </c>
      <c r="K141" s="2">
        <f>(E141*G141)</f>
        <v>1560.24</v>
      </c>
      <c r="L141" s="20">
        <f>SUM(J141,K141)</f>
        <v>1898.5283999999999</v>
      </c>
      <c r="M141" s="1">
        <f>SUM(J141-H141)</f>
        <v>-1.6000000000531145E-3</v>
      </c>
      <c r="N141" s="1">
        <f>SUM(K141-I141)</f>
        <v>0</v>
      </c>
      <c r="O141" s="2"/>
      <c r="P141" s="2"/>
      <c r="Q141" s="1"/>
      <c r="R141" s="1"/>
      <c r="S141" s="1"/>
      <c r="T141" s="19"/>
    </row>
    <row r="142" spans="1:20" ht="12.75" customHeight="1" x14ac:dyDescent="0.2">
      <c r="A142" s="111"/>
      <c r="B142" s="126"/>
      <c r="C142" s="129"/>
      <c r="D142" s="5" t="s">
        <v>15</v>
      </c>
      <c r="E142" s="30">
        <v>64.400000000000006</v>
      </c>
      <c r="F142" s="26">
        <v>4.7699999999999996</v>
      </c>
      <c r="G142" s="26">
        <v>22</v>
      </c>
      <c r="H142" s="3">
        <v>307.19</v>
      </c>
      <c r="I142" s="3">
        <v>1416.8</v>
      </c>
      <c r="J142" s="2">
        <f>(E142*F142)</f>
        <v>307.18799999999999</v>
      </c>
      <c r="K142" s="2">
        <f t="shared" ref="K142:K143" si="123">(E142*G142)</f>
        <v>1416.8000000000002</v>
      </c>
      <c r="L142" s="20">
        <f>SUM(J142,K142)</f>
        <v>1723.9880000000003</v>
      </c>
      <c r="M142" s="1">
        <f t="shared" ref="M142:M143" si="124">SUM(J142-H142)</f>
        <v>-2.0000000000095497E-3</v>
      </c>
      <c r="N142" s="1">
        <f t="shared" ref="N142:N143" si="125">SUM(K142-I142)</f>
        <v>2.2737367544323206E-13</v>
      </c>
      <c r="O142" s="2"/>
      <c r="P142" s="2"/>
      <c r="Q142" s="1"/>
      <c r="R142" s="1"/>
      <c r="S142" s="1"/>
      <c r="T142" s="19"/>
    </row>
    <row r="143" spans="1:20" ht="12.75" customHeight="1" x14ac:dyDescent="0.2">
      <c r="A143" s="111"/>
      <c r="B143" s="126"/>
      <c r="C143" s="129"/>
      <c r="D143" s="5" t="s">
        <v>16</v>
      </c>
      <c r="E143" s="31">
        <v>60.24</v>
      </c>
      <c r="F143" s="26">
        <v>4.7699999999999996</v>
      </c>
      <c r="G143" s="26">
        <v>22</v>
      </c>
      <c r="H143" s="3">
        <v>287.33999999999997</v>
      </c>
      <c r="I143" s="3">
        <v>1325.28</v>
      </c>
      <c r="J143" s="2">
        <f>(E143*F143)</f>
        <v>287.34479999999996</v>
      </c>
      <c r="K143" s="2">
        <f t="shared" si="123"/>
        <v>1325.28</v>
      </c>
      <c r="L143" s="20">
        <f>SUM(J143,K143)</f>
        <v>1612.6248000000001</v>
      </c>
      <c r="M143" s="1">
        <f t="shared" si="124"/>
        <v>4.7999999999888132E-3</v>
      </c>
      <c r="N143" s="1">
        <f t="shared" si="125"/>
        <v>0</v>
      </c>
      <c r="O143" s="2"/>
      <c r="P143" s="2"/>
      <c r="Q143" s="1"/>
      <c r="R143" s="1"/>
      <c r="S143" s="1"/>
      <c r="T143" s="19"/>
    </row>
    <row r="144" spans="1:20" ht="12.75" customHeight="1" x14ac:dyDescent="0.2">
      <c r="A144" s="111"/>
      <c r="B144" s="126"/>
      <c r="C144" s="129"/>
      <c r="D144" s="34" t="s">
        <v>54</v>
      </c>
      <c r="E144" s="16">
        <f>SUM(E141,E142,E143)</f>
        <v>195.56</v>
      </c>
      <c r="F144" s="16"/>
      <c r="G144" s="16"/>
      <c r="H144" s="44">
        <f>SUM(H141:H143)</f>
        <v>932.81999999999994</v>
      </c>
      <c r="I144" s="44">
        <f>SUM(I141:I143)</f>
        <v>4302.32</v>
      </c>
      <c r="J144" s="16">
        <f t="shared" ref="J144:S144" si="126">SUM(J141,J142,J143)</f>
        <v>932.82119999999998</v>
      </c>
      <c r="K144" s="16">
        <f t="shared" si="126"/>
        <v>4302.32</v>
      </c>
      <c r="L144" s="16">
        <f t="shared" si="126"/>
        <v>5235.1412</v>
      </c>
      <c r="M144" s="16">
        <f t="shared" si="126"/>
        <v>1.199999999926149E-3</v>
      </c>
      <c r="N144" s="16">
        <f t="shared" si="126"/>
        <v>2.2737367544323206E-13</v>
      </c>
      <c r="O144" s="16">
        <f t="shared" si="126"/>
        <v>0</v>
      </c>
      <c r="P144" s="16">
        <f t="shared" si="126"/>
        <v>0</v>
      </c>
      <c r="Q144" s="16">
        <f t="shared" si="126"/>
        <v>0</v>
      </c>
      <c r="R144" s="16">
        <f t="shared" si="126"/>
        <v>0</v>
      </c>
      <c r="S144" s="16">
        <f t="shared" si="126"/>
        <v>0</v>
      </c>
      <c r="T144" s="17"/>
    </row>
    <row r="145" spans="1:20" ht="12.75" customHeight="1" x14ac:dyDescent="0.2">
      <c r="A145" s="111"/>
      <c r="B145" s="126"/>
      <c r="C145" s="129"/>
      <c r="D145" s="5" t="s">
        <v>17</v>
      </c>
      <c r="E145" s="30">
        <v>84.88</v>
      </c>
      <c r="F145" s="26">
        <v>4.7699999999999996</v>
      </c>
      <c r="G145" s="26">
        <v>22</v>
      </c>
      <c r="H145" s="3">
        <v>404.88</v>
      </c>
      <c r="I145" s="3">
        <v>1867.36</v>
      </c>
      <c r="J145" s="2">
        <f>(E145*F145)</f>
        <v>404.87759999999992</v>
      </c>
      <c r="K145" s="2">
        <f>(E145*G145)</f>
        <v>1867.36</v>
      </c>
      <c r="L145" s="20">
        <f>SUM(J145,K145)</f>
        <v>2272.2375999999999</v>
      </c>
      <c r="M145" s="1">
        <f>SUM(J145-H145)</f>
        <v>-2.4000000000796717E-3</v>
      </c>
      <c r="N145" s="1">
        <f>SUM(K145-I145)</f>
        <v>0</v>
      </c>
      <c r="O145" s="2"/>
      <c r="P145" s="2"/>
      <c r="Q145" s="1"/>
      <c r="R145" s="1"/>
      <c r="S145" s="1"/>
      <c r="T145" s="19"/>
    </row>
    <row r="146" spans="1:20" ht="12.75" customHeight="1" x14ac:dyDescent="0.2">
      <c r="A146" s="111"/>
      <c r="B146" s="126"/>
      <c r="C146" s="129"/>
      <c r="D146" s="5" t="s">
        <v>18</v>
      </c>
      <c r="E146" s="30">
        <v>61.12</v>
      </c>
      <c r="F146" s="26">
        <v>4.7699999999999996</v>
      </c>
      <c r="G146" s="26">
        <v>22</v>
      </c>
      <c r="H146" s="3">
        <v>291.54000000000002</v>
      </c>
      <c r="I146" s="3">
        <v>1344.64</v>
      </c>
      <c r="J146" s="2">
        <f>(E146*F146)</f>
        <v>291.54239999999999</v>
      </c>
      <c r="K146" s="2">
        <f t="shared" ref="K146:K147" si="127">(E146*G146)</f>
        <v>1344.6399999999999</v>
      </c>
      <c r="L146" s="20">
        <f>SUM(J146,K146)</f>
        <v>1636.1823999999999</v>
      </c>
      <c r="M146" s="1">
        <f t="shared" ref="M146:M147" si="128">SUM(J146-H146)</f>
        <v>2.3999999999659849E-3</v>
      </c>
      <c r="N146" s="1">
        <f t="shared" ref="N146:N147" si="129">SUM(K146-I146)</f>
        <v>-2.2737367544323206E-13</v>
      </c>
      <c r="O146" s="2"/>
      <c r="P146" s="2"/>
      <c r="Q146" s="1"/>
      <c r="R146" s="1"/>
      <c r="S146" s="1"/>
      <c r="T146" s="19"/>
    </row>
    <row r="147" spans="1:20" ht="13.5" customHeight="1" x14ac:dyDescent="0.2">
      <c r="A147" s="112"/>
      <c r="B147" s="127"/>
      <c r="C147" s="130"/>
      <c r="D147" s="5" t="s">
        <v>19</v>
      </c>
      <c r="E147" s="31">
        <v>64.599999999999994</v>
      </c>
      <c r="F147" s="26">
        <v>4.7699999999999996</v>
      </c>
      <c r="G147" s="26">
        <v>22</v>
      </c>
      <c r="H147" s="3">
        <v>308.14</v>
      </c>
      <c r="I147" s="3">
        <v>1421.2</v>
      </c>
      <c r="J147" s="2">
        <f>(E147*F147)</f>
        <v>308.14199999999994</v>
      </c>
      <c r="K147" s="2">
        <f t="shared" si="127"/>
        <v>1421.1999999999998</v>
      </c>
      <c r="L147" s="20">
        <f>SUM(J147,K147)</f>
        <v>1729.3419999999996</v>
      </c>
      <c r="M147" s="1">
        <f t="shared" si="128"/>
        <v>1.9999999999527063E-3</v>
      </c>
      <c r="N147" s="1">
        <f t="shared" si="129"/>
        <v>-2.2737367544323206E-13</v>
      </c>
      <c r="O147" s="2"/>
      <c r="P147" s="2"/>
      <c r="Q147" s="1"/>
      <c r="R147" s="1"/>
      <c r="S147" s="1"/>
      <c r="T147" s="19"/>
    </row>
    <row r="148" spans="1:20" ht="24.75" x14ac:dyDescent="0.25">
      <c r="A148" s="8"/>
      <c r="B148" s="14"/>
      <c r="C148" s="14"/>
      <c r="D148" s="34" t="s">
        <v>55</v>
      </c>
      <c r="E148" s="16">
        <f>SUM(E145,E146,E147)</f>
        <v>210.6</v>
      </c>
      <c r="F148" s="16"/>
      <c r="G148" s="16"/>
      <c r="H148" s="44">
        <f>SUM(H145:H147)</f>
        <v>1004.5600000000001</v>
      </c>
      <c r="I148" s="44">
        <f>SUM(I145:I147)</f>
        <v>4633.2</v>
      </c>
      <c r="J148" s="16">
        <f t="shared" ref="J148:S148" si="130">SUM(J145,J146,J147)</f>
        <v>1004.5619999999998</v>
      </c>
      <c r="K148" s="16">
        <f t="shared" si="130"/>
        <v>4633.2</v>
      </c>
      <c r="L148" s="16">
        <f t="shared" si="130"/>
        <v>5637.7619999999997</v>
      </c>
      <c r="M148" s="16">
        <f t="shared" si="130"/>
        <v>1.9999999998390194E-3</v>
      </c>
      <c r="N148" s="16">
        <f t="shared" si="130"/>
        <v>-4.5474735088646412E-13</v>
      </c>
      <c r="O148" s="16">
        <f t="shared" si="130"/>
        <v>0</v>
      </c>
      <c r="P148" s="16">
        <f t="shared" si="130"/>
        <v>0</v>
      </c>
      <c r="Q148" s="16">
        <f t="shared" si="130"/>
        <v>0</v>
      </c>
      <c r="R148" s="16">
        <f t="shared" si="130"/>
        <v>0</v>
      </c>
      <c r="S148" s="16">
        <f t="shared" si="130"/>
        <v>0</v>
      </c>
      <c r="T148" s="17"/>
    </row>
    <row r="149" spans="1:20" s="43" customFormat="1" ht="24" x14ac:dyDescent="0.2">
      <c r="A149" s="73"/>
      <c r="B149" s="73"/>
      <c r="C149" s="74"/>
      <c r="D149" s="72" t="s">
        <v>58</v>
      </c>
      <c r="E149" s="75">
        <f>SUM(E136+E140+E144+E148)</f>
        <v>777.12</v>
      </c>
      <c r="F149" s="75"/>
      <c r="G149" s="75"/>
      <c r="H149" s="76">
        <f>SUM(H148,H144,H140,H136)</f>
        <v>3706.8500000000004</v>
      </c>
      <c r="I149" s="76">
        <f>SUM(I148,I144,I140,I136)</f>
        <v>17096.64</v>
      </c>
      <c r="J149" s="75">
        <f t="shared" ref="J149:S149" si="131">SUM(J136+J140+J144+J148)</f>
        <v>3706.8623999999995</v>
      </c>
      <c r="K149" s="75">
        <f t="shared" si="131"/>
        <v>17096.64</v>
      </c>
      <c r="L149" s="75">
        <f t="shared" si="131"/>
        <v>20803.502400000001</v>
      </c>
      <c r="M149" s="75">
        <f t="shared" si="131"/>
        <v>1.2399999999615829E-2</v>
      </c>
      <c r="N149" s="75">
        <f t="shared" si="131"/>
        <v>-2.2737367544323206E-13</v>
      </c>
      <c r="O149" s="75">
        <f t="shared" si="131"/>
        <v>0</v>
      </c>
      <c r="P149" s="75">
        <f t="shared" si="131"/>
        <v>0</v>
      </c>
      <c r="Q149" s="75">
        <f t="shared" si="131"/>
        <v>0</v>
      </c>
      <c r="R149" s="75">
        <f t="shared" si="131"/>
        <v>0</v>
      </c>
      <c r="S149" s="75">
        <f t="shared" si="131"/>
        <v>0</v>
      </c>
      <c r="T149" s="77"/>
    </row>
    <row r="150" spans="1:20" s="43" customFormat="1" ht="36" x14ac:dyDescent="0.2">
      <c r="A150" s="38"/>
      <c r="B150" s="38"/>
      <c r="C150" s="39"/>
      <c r="D150" s="40" t="s">
        <v>59</v>
      </c>
      <c r="E150" s="41">
        <f>E149+'2013'!E150</f>
        <v>4316.8</v>
      </c>
      <c r="F150" s="41"/>
      <c r="G150" s="41"/>
      <c r="H150" s="41">
        <f>H149+'2013'!H150</f>
        <v>20591.11</v>
      </c>
      <c r="I150" s="41">
        <f>I149+'2013'!I150</f>
        <v>42771.24</v>
      </c>
      <c r="J150" s="41">
        <f>J149+'2013'!J150</f>
        <v>20591.135999999999</v>
      </c>
      <c r="K150" s="41">
        <f>K149+'2013'!K150</f>
        <v>42771.24</v>
      </c>
      <c r="L150" s="41">
        <f>L149+'2013'!L150</f>
        <v>63362.376000000004</v>
      </c>
      <c r="M150" s="41">
        <f>M149+'2013'!M150</f>
        <v>3.2199999993082429E-2</v>
      </c>
      <c r="N150" s="41">
        <f>N149+'2013'!N150</f>
        <v>3.4106051316484809E-13</v>
      </c>
      <c r="O150" s="41">
        <f>O149+'2013'!O150</f>
        <v>0</v>
      </c>
      <c r="P150" s="41">
        <f>P149+'2013'!P150</f>
        <v>0</v>
      </c>
      <c r="Q150" s="41">
        <f>Q149+'2013'!Q150</f>
        <v>0</v>
      </c>
      <c r="R150" s="41">
        <f>R149+'2013'!R150</f>
        <v>0</v>
      </c>
      <c r="S150" s="41">
        <f>S149+'2013'!S150</f>
        <v>0</v>
      </c>
      <c r="T150" s="42"/>
    </row>
    <row r="151" spans="1:20" ht="13.5" customHeight="1" x14ac:dyDescent="0.2">
      <c r="A151" s="110">
        <v>9</v>
      </c>
      <c r="B151" s="113" t="s">
        <v>20</v>
      </c>
      <c r="C151" s="116" t="s">
        <v>21</v>
      </c>
      <c r="D151" s="5" t="s">
        <v>8</v>
      </c>
      <c r="E151" s="30">
        <v>1867.1759999999999</v>
      </c>
      <c r="F151" s="29">
        <v>3.33</v>
      </c>
      <c r="G151" s="26">
        <v>22</v>
      </c>
      <c r="H151" s="3">
        <v>6217.7</v>
      </c>
      <c r="I151" s="3">
        <v>41077.870000000003</v>
      </c>
      <c r="J151" s="2">
        <f>(E151*F151)</f>
        <v>6217.6960799999997</v>
      </c>
      <c r="K151" s="2">
        <f>(E151*G151)</f>
        <v>41077.871999999996</v>
      </c>
      <c r="L151" s="20">
        <f>SUM(J151,K151)</f>
        <v>47295.568079999997</v>
      </c>
      <c r="M151" s="1">
        <f>SUM(J151-H151)</f>
        <v>-3.9200000001073931E-3</v>
      </c>
      <c r="N151" s="1">
        <f>SUM(K151-I151)</f>
        <v>1.999999993131496E-3</v>
      </c>
      <c r="O151" s="2"/>
      <c r="P151" s="2"/>
      <c r="Q151" s="1"/>
      <c r="R151" s="1"/>
      <c r="S151" s="1"/>
      <c r="T151" s="19"/>
    </row>
    <row r="152" spans="1:20" ht="13.5" customHeight="1" x14ac:dyDescent="0.2">
      <c r="A152" s="111"/>
      <c r="B152" s="114"/>
      <c r="C152" s="117"/>
      <c r="D152" s="5" t="s">
        <v>9</v>
      </c>
      <c r="E152" s="31">
        <v>1743.432</v>
      </c>
      <c r="F152" s="29">
        <v>3.33</v>
      </c>
      <c r="G152" s="26">
        <v>22</v>
      </c>
      <c r="H152" s="3">
        <v>5805.63</v>
      </c>
      <c r="I152" s="3">
        <v>38355.51</v>
      </c>
      <c r="J152" s="2">
        <f>(E152*F152)</f>
        <v>5805.6285600000001</v>
      </c>
      <c r="K152" s="2">
        <f t="shared" ref="K152:K153" si="132">(E152*G152)</f>
        <v>38355.504000000001</v>
      </c>
      <c r="L152" s="20">
        <f>SUM(J152,K152)</f>
        <v>44161.132559999998</v>
      </c>
      <c r="M152" s="1">
        <f t="shared" ref="M152:M153" si="133">SUM(J152-H152)</f>
        <v>-1.4400000000023283E-3</v>
      </c>
      <c r="N152" s="1">
        <f t="shared" ref="N152:N153" si="134">SUM(K152-I152)</f>
        <v>-6.0000000012223609E-3</v>
      </c>
      <c r="O152" s="2"/>
      <c r="P152" s="2"/>
      <c r="Q152" s="1"/>
      <c r="R152" s="1"/>
      <c r="S152" s="1"/>
      <c r="T152" s="19"/>
    </row>
    <row r="153" spans="1:20" ht="13.5" customHeight="1" x14ac:dyDescent="0.2">
      <c r="A153" s="111"/>
      <c r="B153" s="114"/>
      <c r="C153" s="117"/>
      <c r="D153" s="5" t="s">
        <v>10</v>
      </c>
      <c r="E153" s="53">
        <v>2052.7750000000001</v>
      </c>
      <c r="F153" s="29">
        <v>3.33</v>
      </c>
      <c r="G153" s="26">
        <v>22</v>
      </c>
      <c r="H153" s="3">
        <v>6835.74</v>
      </c>
      <c r="I153" s="3">
        <v>45161.05</v>
      </c>
      <c r="J153" s="2">
        <f>(E153*F153)</f>
        <v>6835.7407500000008</v>
      </c>
      <c r="K153" s="2">
        <f t="shared" si="132"/>
        <v>45161.05</v>
      </c>
      <c r="L153" s="20">
        <f>SUM(J153,K153)</f>
        <v>51996.79075</v>
      </c>
      <c r="M153" s="1">
        <f t="shared" si="133"/>
        <v>7.5000000106228981E-4</v>
      </c>
      <c r="N153" s="1">
        <f t="shared" si="134"/>
        <v>0</v>
      </c>
      <c r="O153" s="2"/>
      <c r="P153" s="2"/>
      <c r="Q153" s="1"/>
      <c r="R153" s="1"/>
      <c r="S153" s="1"/>
      <c r="T153" s="19"/>
    </row>
    <row r="154" spans="1:20" ht="13.5" customHeight="1" x14ac:dyDescent="0.2">
      <c r="A154" s="111"/>
      <c r="B154" s="114"/>
      <c r="C154" s="117"/>
      <c r="D154" s="34" t="s">
        <v>52</v>
      </c>
      <c r="E154" s="16">
        <f>SUM(E151,E152,E153)</f>
        <v>5663.3829999999998</v>
      </c>
      <c r="F154" s="16"/>
      <c r="G154" s="16"/>
      <c r="H154" s="44">
        <f>SUM(H151:H153)</f>
        <v>18859.07</v>
      </c>
      <c r="I154" s="44">
        <f>SUM(I151:I153)</f>
        <v>124594.43000000001</v>
      </c>
      <c r="J154" s="16">
        <f t="shared" ref="J154:S154" si="135">SUM(J151,J152,J153)</f>
        <v>18859.06539</v>
      </c>
      <c r="K154" s="16">
        <f t="shared" si="135"/>
        <v>124594.42599999999</v>
      </c>
      <c r="L154" s="16">
        <f t="shared" si="135"/>
        <v>143453.49138999998</v>
      </c>
      <c r="M154" s="16">
        <f t="shared" si="135"/>
        <v>-4.6099999990474316E-3</v>
      </c>
      <c r="N154" s="16">
        <f t="shared" si="135"/>
        <v>-4.0000000080908649E-3</v>
      </c>
      <c r="O154" s="16">
        <f t="shared" si="135"/>
        <v>0</v>
      </c>
      <c r="P154" s="16">
        <f t="shared" si="135"/>
        <v>0</v>
      </c>
      <c r="Q154" s="16">
        <f t="shared" si="135"/>
        <v>0</v>
      </c>
      <c r="R154" s="16">
        <f t="shared" si="135"/>
        <v>0</v>
      </c>
      <c r="S154" s="16">
        <f t="shared" si="135"/>
        <v>0</v>
      </c>
      <c r="T154" s="17"/>
    </row>
    <row r="155" spans="1:20" ht="13.5" customHeight="1" x14ac:dyDescent="0.2">
      <c r="A155" s="111"/>
      <c r="B155" s="114"/>
      <c r="C155" s="117"/>
      <c r="D155" s="5" t="s">
        <v>11</v>
      </c>
      <c r="E155" s="30">
        <v>2004.644</v>
      </c>
      <c r="F155" s="29">
        <v>3.33</v>
      </c>
      <c r="G155" s="26">
        <v>22</v>
      </c>
      <c r="H155" s="3">
        <v>6675.46</v>
      </c>
      <c r="I155" s="3">
        <v>44102.17</v>
      </c>
      <c r="J155" s="2">
        <f>(E155*F155)</f>
        <v>6675.4645200000004</v>
      </c>
      <c r="K155" s="2">
        <f>(E155*G155)</f>
        <v>44102.167999999998</v>
      </c>
      <c r="L155" s="20">
        <f>SUM(J155,K155)</f>
        <v>50777.632519999999</v>
      </c>
      <c r="M155" s="1">
        <f>SUM(J155-H155)</f>
        <v>4.5200000004115282E-3</v>
      </c>
      <c r="N155" s="1">
        <f>SUM(K155-I155)</f>
        <v>-2.0000000004074536E-3</v>
      </c>
      <c r="O155" s="2"/>
      <c r="P155" s="2"/>
      <c r="Q155" s="1"/>
      <c r="R155" s="1"/>
      <c r="S155" s="1"/>
      <c r="T155" s="19"/>
    </row>
    <row r="156" spans="1:20" ht="13.5" customHeight="1" x14ac:dyDescent="0.2">
      <c r="A156" s="111"/>
      <c r="B156" s="114"/>
      <c r="C156" s="117"/>
      <c r="D156" s="5" t="s">
        <v>12</v>
      </c>
      <c r="E156" s="53">
        <v>2081.5500000000002</v>
      </c>
      <c r="F156" s="29">
        <v>3.33</v>
      </c>
      <c r="G156" s="26">
        <v>22</v>
      </c>
      <c r="H156" s="3">
        <v>6931.56</v>
      </c>
      <c r="I156" s="3">
        <v>45794.1</v>
      </c>
      <c r="J156" s="2">
        <f>(E156*F156)</f>
        <v>6931.5615000000007</v>
      </c>
      <c r="K156" s="2">
        <f t="shared" ref="K156:K157" si="136">(E156*G156)</f>
        <v>45794.100000000006</v>
      </c>
      <c r="L156" s="20">
        <f>SUM(J156,K156)</f>
        <v>52725.661500000009</v>
      </c>
      <c r="M156" s="1">
        <f t="shared" ref="M156:M157" si="137">SUM(J156-H156)</f>
        <v>1.5000000003055902E-3</v>
      </c>
      <c r="N156" s="1">
        <f t="shared" ref="N156:N157" si="138">SUM(K156-I156)</f>
        <v>7.2759576141834259E-12</v>
      </c>
      <c r="O156" s="2"/>
      <c r="P156" s="2"/>
      <c r="Q156" s="1"/>
      <c r="R156" s="1"/>
      <c r="S156" s="1"/>
      <c r="T156" s="19"/>
    </row>
    <row r="157" spans="1:20" ht="13.5" customHeight="1" x14ac:dyDescent="0.2">
      <c r="A157" s="111"/>
      <c r="B157" s="115"/>
      <c r="C157" s="117"/>
      <c r="D157" s="5" t="s">
        <v>13</v>
      </c>
      <c r="E157" s="53">
        <v>2115.44</v>
      </c>
      <c r="F157" s="29">
        <v>3.33</v>
      </c>
      <c r="G157" s="26">
        <v>22</v>
      </c>
      <c r="H157" s="3">
        <v>7044.41</v>
      </c>
      <c r="I157" s="3">
        <v>46539.63</v>
      </c>
      <c r="J157" s="2">
        <f>(E157*F157)</f>
        <v>7044.4152000000004</v>
      </c>
      <c r="K157" s="2">
        <f t="shared" si="136"/>
        <v>46539.68</v>
      </c>
      <c r="L157" s="20">
        <f>SUM(J157,K157)</f>
        <v>53584.095200000003</v>
      </c>
      <c r="M157" s="1">
        <f t="shared" si="137"/>
        <v>5.2000000005136826E-3</v>
      </c>
      <c r="N157" s="1">
        <f t="shared" si="138"/>
        <v>5.0000000002910383E-2</v>
      </c>
      <c r="O157" s="2"/>
      <c r="P157" s="2"/>
      <c r="Q157" s="1"/>
      <c r="R157" s="1"/>
      <c r="S157" s="1"/>
      <c r="T157" s="19"/>
    </row>
    <row r="158" spans="1:20" ht="13.5" customHeight="1" x14ac:dyDescent="0.2">
      <c r="A158" s="111"/>
      <c r="B158" s="37"/>
      <c r="C158" s="117"/>
      <c r="D158" s="34" t="s">
        <v>53</v>
      </c>
      <c r="E158" s="16">
        <f>SUM(E155,E156,E157)</f>
        <v>6201.634</v>
      </c>
      <c r="F158" s="16"/>
      <c r="G158" s="16"/>
      <c r="H158" s="44">
        <f>SUM(H155:H157)</f>
        <v>20651.43</v>
      </c>
      <c r="I158" s="44">
        <f>SUM(I155:I157)</f>
        <v>136435.9</v>
      </c>
      <c r="J158" s="16">
        <f t="shared" ref="J158:S158" si="139">SUM(J155,J156,J157)</f>
        <v>20651.441220000001</v>
      </c>
      <c r="K158" s="16">
        <f t="shared" si="139"/>
        <v>136435.948</v>
      </c>
      <c r="L158" s="16">
        <f t="shared" si="139"/>
        <v>157087.38922000001</v>
      </c>
      <c r="M158" s="16">
        <f t="shared" si="139"/>
        <v>1.1220000001230801E-2</v>
      </c>
      <c r="N158" s="16">
        <f t="shared" si="139"/>
        <v>4.8000000009778887E-2</v>
      </c>
      <c r="O158" s="16">
        <f t="shared" si="139"/>
        <v>0</v>
      </c>
      <c r="P158" s="16">
        <f t="shared" si="139"/>
        <v>0</v>
      </c>
      <c r="Q158" s="16">
        <f t="shared" si="139"/>
        <v>0</v>
      </c>
      <c r="R158" s="16">
        <f t="shared" si="139"/>
        <v>0</v>
      </c>
      <c r="S158" s="16">
        <f t="shared" si="139"/>
        <v>0</v>
      </c>
      <c r="T158" s="17"/>
    </row>
    <row r="159" spans="1:20" ht="13.5" customHeight="1" x14ac:dyDescent="0.2">
      <c r="A159" s="111"/>
      <c r="B159" s="113" t="s">
        <v>29</v>
      </c>
      <c r="C159" s="117"/>
      <c r="D159" s="5" t="s">
        <v>14</v>
      </c>
      <c r="E159" s="30">
        <v>2184.681</v>
      </c>
      <c r="F159" s="29">
        <v>3.33</v>
      </c>
      <c r="G159" s="26">
        <v>22</v>
      </c>
      <c r="H159" s="3">
        <v>7274.99</v>
      </c>
      <c r="I159" s="3">
        <v>48062.98</v>
      </c>
      <c r="J159" s="2">
        <f>(E159*F159)</f>
        <v>7274.9877300000007</v>
      </c>
      <c r="K159" s="2">
        <f>(E159*G159)</f>
        <v>48062.982000000004</v>
      </c>
      <c r="L159" s="20">
        <f>SUM(J159,K159)</f>
        <v>55337.969730000004</v>
      </c>
      <c r="M159" s="1">
        <f>SUM(J159-H159)</f>
        <v>-2.2699999990436481E-3</v>
      </c>
      <c r="N159" s="1">
        <f>SUM(K159-I159)</f>
        <v>2.0000000004074536E-3</v>
      </c>
      <c r="O159" s="2"/>
      <c r="P159" s="2"/>
      <c r="Q159" s="1"/>
      <c r="R159" s="1"/>
      <c r="S159" s="1"/>
      <c r="T159" s="19"/>
    </row>
    <row r="160" spans="1:20" ht="13.5" customHeight="1" x14ac:dyDescent="0.2">
      <c r="A160" s="111"/>
      <c r="B160" s="114"/>
      <c r="C160" s="117"/>
      <c r="D160" s="5" t="s">
        <v>15</v>
      </c>
      <c r="E160" s="30">
        <v>2143.0940000000001</v>
      </c>
      <c r="F160" s="29">
        <v>3.33</v>
      </c>
      <c r="G160" s="26">
        <v>22</v>
      </c>
      <c r="H160" s="3">
        <v>7136.5</v>
      </c>
      <c r="I160" s="3">
        <v>47148.07</v>
      </c>
      <c r="J160" s="2">
        <f>(E160*F160)</f>
        <v>7136.5030200000001</v>
      </c>
      <c r="K160" s="2">
        <f t="shared" ref="K160:K161" si="140">(E160*G160)</f>
        <v>47148.067999999999</v>
      </c>
      <c r="L160" s="20">
        <f>SUM(J160,K160)</f>
        <v>54284.571020000003</v>
      </c>
      <c r="M160" s="1">
        <f t="shared" ref="M160:M161" si="141">SUM(J160-H160)</f>
        <v>3.0200000001059379E-3</v>
      </c>
      <c r="N160" s="1">
        <f t="shared" ref="N160:N161" si="142">SUM(K160-I160)</f>
        <v>-2.0000000004074536E-3</v>
      </c>
      <c r="O160" s="2"/>
      <c r="P160" s="2"/>
      <c r="Q160" s="1"/>
      <c r="R160" s="1"/>
      <c r="S160" s="1"/>
      <c r="T160" s="19"/>
    </row>
    <row r="161" spans="1:20" ht="13.5" customHeight="1" x14ac:dyDescent="0.2">
      <c r="A161" s="111"/>
      <c r="B161" s="114"/>
      <c r="C161" s="117"/>
      <c r="D161" s="5" t="s">
        <v>16</v>
      </c>
      <c r="E161" s="53">
        <v>2153.6320000000001</v>
      </c>
      <c r="F161" s="29">
        <v>3.33</v>
      </c>
      <c r="G161" s="26">
        <v>22</v>
      </c>
      <c r="H161" s="3">
        <v>7171.59</v>
      </c>
      <c r="I161" s="3">
        <v>47379.9</v>
      </c>
      <c r="J161" s="2">
        <f>(E161*F161)</f>
        <v>7171.5945600000005</v>
      </c>
      <c r="K161" s="2">
        <f t="shared" si="140"/>
        <v>47379.904000000002</v>
      </c>
      <c r="L161" s="20">
        <f>SUM(J161,K161)</f>
        <v>54551.49856</v>
      </c>
      <c r="M161" s="1">
        <f t="shared" si="141"/>
        <v>4.5600000003105379E-3</v>
      </c>
      <c r="N161" s="1">
        <f t="shared" si="142"/>
        <v>4.0000000008149073E-3</v>
      </c>
      <c r="O161" s="2"/>
      <c r="P161" s="2"/>
      <c r="Q161" s="1"/>
      <c r="R161" s="1"/>
      <c r="S161" s="1"/>
      <c r="T161" s="19"/>
    </row>
    <row r="162" spans="1:20" ht="13.5" customHeight="1" x14ac:dyDescent="0.2">
      <c r="A162" s="111"/>
      <c r="B162" s="114"/>
      <c r="C162" s="117"/>
      <c r="D162" s="34" t="s">
        <v>54</v>
      </c>
      <c r="E162" s="16">
        <f>SUM(E159,E160,E161)</f>
        <v>6481.4069999999992</v>
      </c>
      <c r="F162" s="16"/>
      <c r="G162" s="16"/>
      <c r="H162" s="44">
        <f>SUM(H159:H161)</f>
        <v>21583.08</v>
      </c>
      <c r="I162" s="44">
        <f>SUM(I159:I161)</f>
        <v>142590.95000000001</v>
      </c>
      <c r="J162" s="16">
        <f t="shared" ref="J162:S162" si="143">SUM(J159,J160,J161)</f>
        <v>21583.085310000002</v>
      </c>
      <c r="K162" s="16">
        <f t="shared" si="143"/>
        <v>142590.954</v>
      </c>
      <c r="L162" s="16">
        <f t="shared" si="143"/>
        <v>164174.03931000002</v>
      </c>
      <c r="M162" s="16">
        <f t="shared" si="143"/>
        <v>5.3100000013728277E-3</v>
      </c>
      <c r="N162" s="16">
        <f t="shared" si="143"/>
        <v>4.0000000008149073E-3</v>
      </c>
      <c r="O162" s="16">
        <f t="shared" si="143"/>
        <v>0</v>
      </c>
      <c r="P162" s="16">
        <f t="shared" si="143"/>
        <v>0</v>
      </c>
      <c r="Q162" s="16">
        <f t="shared" si="143"/>
        <v>0</v>
      </c>
      <c r="R162" s="16">
        <f t="shared" si="143"/>
        <v>0</v>
      </c>
      <c r="S162" s="16">
        <f t="shared" si="143"/>
        <v>0</v>
      </c>
      <c r="T162" s="17"/>
    </row>
    <row r="163" spans="1:20" ht="13.5" customHeight="1" x14ac:dyDescent="0.2">
      <c r="A163" s="111"/>
      <c r="B163" s="114"/>
      <c r="C163" s="117"/>
      <c r="D163" s="5" t="s">
        <v>17</v>
      </c>
      <c r="E163" s="31">
        <v>2155.8000000000002</v>
      </c>
      <c r="F163" s="29">
        <v>3.33</v>
      </c>
      <c r="G163" s="26">
        <v>22</v>
      </c>
      <c r="H163" s="3">
        <v>7178.81</v>
      </c>
      <c r="I163" s="3">
        <v>47427.6</v>
      </c>
      <c r="J163" s="2">
        <f>(E163*F163)</f>
        <v>7178.8140000000003</v>
      </c>
      <c r="K163" s="2">
        <f>(E163*G163)</f>
        <v>47427.600000000006</v>
      </c>
      <c r="L163" s="20">
        <f>SUM(J163,K163)</f>
        <v>54606.414000000004</v>
      </c>
      <c r="M163" s="1">
        <f>SUM(J163-H163)</f>
        <v>3.9999999999054126E-3</v>
      </c>
      <c r="N163" s="1">
        <f>SUM(K163-I163)</f>
        <v>7.2759576141834259E-12</v>
      </c>
      <c r="O163" s="2"/>
      <c r="P163" s="2"/>
      <c r="Q163" s="1"/>
      <c r="R163" s="1"/>
      <c r="S163" s="1"/>
      <c r="T163" s="19"/>
    </row>
    <row r="164" spans="1:20" ht="12.75" customHeight="1" x14ac:dyDescent="0.2">
      <c r="A164" s="111"/>
      <c r="B164" s="114"/>
      <c r="C164" s="117"/>
      <c r="D164" s="5" t="s">
        <v>18</v>
      </c>
      <c r="E164" s="30">
        <v>2024.0530000000001</v>
      </c>
      <c r="F164" s="29">
        <v>3.33</v>
      </c>
      <c r="G164" s="26">
        <v>22</v>
      </c>
      <c r="H164" s="3">
        <v>6740.1</v>
      </c>
      <c r="I164" s="3">
        <v>44529.17</v>
      </c>
      <c r="J164" s="2">
        <f>(E164*F164)</f>
        <v>6740.0964900000008</v>
      </c>
      <c r="K164" s="2">
        <f t="shared" ref="K164:K165" si="144">(E164*G164)</f>
        <v>44529.166000000005</v>
      </c>
      <c r="L164" s="20">
        <f>SUM(J164,K164)</f>
        <v>51269.262490000008</v>
      </c>
      <c r="M164" s="1">
        <f t="shared" ref="M164:M165" si="145">SUM(J164-H164)</f>
        <v>-3.5099999995509279E-3</v>
      </c>
      <c r="N164" s="1">
        <f t="shared" ref="N164:N165" si="146">SUM(K164-I164)</f>
        <v>-3.9999999935389496E-3</v>
      </c>
      <c r="O164" s="2"/>
      <c r="P164" s="2"/>
      <c r="Q164" s="1"/>
      <c r="R164" s="1"/>
      <c r="S164" s="1"/>
      <c r="T164" s="19"/>
    </row>
    <row r="165" spans="1:20" ht="13.5" customHeight="1" x14ac:dyDescent="0.2">
      <c r="A165" s="112"/>
      <c r="B165" s="115"/>
      <c r="C165" s="118"/>
      <c r="D165" s="5" t="s">
        <v>19</v>
      </c>
      <c r="E165" s="31">
        <v>1922.816</v>
      </c>
      <c r="F165" s="29">
        <v>3.33</v>
      </c>
      <c r="G165" s="26">
        <v>22</v>
      </c>
      <c r="H165" s="3">
        <v>6402.98</v>
      </c>
      <c r="I165" s="3">
        <v>42301.95</v>
      </c>
      <c r="J165" s="2">
        <f>(E165*F165)</f>
        <v>6402.9772800000001</v>
      </c>
      <c r="K165" s="2">
        <f t="shared" si="144"/>
        <v>42301.951999999997</v>
      </c>
      <c r="L165" s="20">
        <f>SUM(J165,K165)</f>
        <v>48704.929279999997</v>
      </c>
      <c r="M165" s="1">
        <f t="shared" si="145"/>
        <v>-2.7199999994991231E-3</v>
      </c>
      <c r="N165" s="1">
        <f t="shared" si="146"/>
        <v>2.0000000004074536E-3</v>
      </c>
      <c r="O165" s="2"/>
      <c r="P165" s="2"/>
      <c r="Q165" s="1"/>
      <c r="R165" s="1"/>
      <c r="S165" s="1"/>
      <c r="T165" s="19"/>
    </row>
    <row r="166" spans="1:20" ht="24.75" x14ac:dyDescent="0.25">
      <c r="A166" s="8"/>
      <c r="B166" s="8"/>
      <c r="C166" s="8"/>
      <c r="D166" s="34" t="s">
        <v>55</v>
      </c>
      <c r="E166" s="16">
        <f>SUM(E163,E164,E165)</f>
        <v>6102.6689999999999</v>
      </c>
      <c r="F166" s="16"/>
      <c r="G166" s="16"/>
      <c r="H166" s="44">
        <f>SUM(H163:H165)</f>
        <v>20321.89</v>
      </c>
      <c r="I166" s="44">
        <f>SUM(I163:I165)</f>
        <v>134258.71999999997</v>
      </c>
      <c r="J166" s="16">
        <f t="shared" ref="J166:S166" si="147">SUM(J163,J164,J165)</f>
        <v>20321.887770000001</v>
      </c>
      <c r="K166" s="16">
        <f t="shared" si="147"/>
        <v>134258.71799999999</v>
      </c>
      <c r="L166" s="16">
        <f t="shared" si="147"/>
        <v>154580.60577000002</v>
      </c>
      <c r="M166" s="16">
        <f t="shared" si="147"/>
        <v>-2.2299999991446384E-3</v>
      </c>
      <c r="N166" s="16">
        <f t="shared" si="147"/>
        <v>-1.9999999858555384E-3</v>
      </c>
      <c r="O166" s="16">
        <f t="shared" si="147"/>
        <v>0</v>
      </c>
      <c r="P166" s="16">
        <f t="shared" si="147"/>
        <v>0</v>
      </c>
      <c r="Q166" s="16">
        <f t="shared" si="147"/>
        <v>0</v>
      </c>
      <c r="R166" s="16">
        <f t="shared" si="147"/>
        <v>0</v>
      </c>
      <c r="S166" s="16">
        <f t="shared" si="147"/>
        <v>0</v>
      </c>
      <c r="T166" s="17"/>
    </row>
    <row r="167" spans="1:20" s="43" customFormat="1" ht="24" x14ac:dyDescent="0.2">
      <c r="A167" s="73"/>
      <c r="B167" s="73"/>
      <c r="C167" s="74"/>
      <c r="D167" s="72" t="s">
        <v>58</v>
      </c>
      <c r="E167" s="75">
        <f>SUM(E154+E158+E162+E166)</f>
        <v>24449.093000000001</v>
      </c>
      <c r="F167" s="75"/>
      <c r="G167" s="75"/>
      <c r="H167" s="76">
        <f>SUM(H166,H162,H158,H154)</f>
        <v>81415.47</v>
      </c>
      <c r="I167" s="76">
        <f>SUM(I166,I162,I158,I154)</f>
        <v>537880</v>
      </c>
      <c r="J167" s="75">
        <f t="shared" ref="J167:S167" si="148">SUM(J154+J158+J162+J166)</f>
        <v>81415.479690000007</v>
      </c>
      <c r="K167" s="75">
        <f t="shared" si="148"/>
        <v>537880.04599999997</v>
      </c>
      <c r="L167" s="75">
        <f t="shared" si="148"/>
        <v>619295.52569000004</v>
      </c>
      <c r="M167" s="75">
        <f>SUM(M166,M162,M158,M154)</f>
        <v>9.6900000044115586E-3</v>
      </c>
      <c r="N167" s="75">
        <f>SUM(N154,N158,N162,N166)</f>
        <v>4.6000000016647391E-2</v>
      </c>
      <c r="O167" s="75">
        <f t="shared" si="148"/>
        <v>0</v>
      </c>
      <c r="P167" s="75">
        <f t="shared" si="148"/>
        <v>0</v>
      </c>
      <c r="Q167" s="75">
        <f t="shared" si="148"/>
        <v>0</v>
      </c>
      <c r="R167" s="75">
        <f t="shared" si="148"/>
        <v>0</v>
      </c>
      <c r="S167" s="75">
        <f t="shared" si="148"/>
        <v>0</v>
      </c>
      <c r="T167" s="77"/>
    </row>
    <row r="168" spans="1:20" s="43" customFormat="1" ht="36" x14ac:dyDescent="0.2">
      <c r="A168" s="38"/>
      <c r="B168" s="38"/>
      <c r="C168" s="39"/>
      <c r="D168" s="40" t="s">
        <v>59</v>
      </c>
      <c r="E168" s="41">
        <f>E167+'2013'!E168</f>
        <v>108763.394</v>
      </c>
      <c r="F168" s="41"/>
      <c r="G168" s="41"/>
      <c r="H168" s="41">
        <f>H167+'2013'!H168</f>
        <v>362182.07499999995</v>
      </c>
      <c r="I168" s="41">
        <f>I167+'2013'!I168</f>
        <v>888414.27099999995</v>
      </c>
      <c r="J168" s="41">
        <f>J167+'2013'!J168</f>
        <v>362182.10204000003</v>
      </c>
      <c r="K168" s="41">
        <f>K167+'2013'!K168</f>
        <v>888414.43299999996</v>
      </c>
      <c r="L168" s="41">
        <f>L167+'2013'!L168</f>
        <v>1250596.53504</v>
      </c>
      <c r="M168" s="41">
        <f>M167+'2013'!M168</f>
        <v>2.6040000001557928E-2</v>
      </c>
      <c r="N168" s="41">
        <f>N167+'2013'!N168</f>
        <v>0.1790000000191867</v>
      </c>
      <c r="O168" s="41">
        <f>O167+'2013'!O168</f>
        <v>0</v>
      </c>
      <c r="P168" s="41">
        <f>P167+'2013'!P168</f>
        <v>0</v>
      </c>
      <c r="Q168" s="41">
        <f>Q167+'2013'!Q168</f>
        <v>0</v>
      </c>
      <c r="R168" s="41">
        <f>R167+'2013'!R168</f>
        <v>0</v>
      </c>
      <c r="S168" s="41">
        <f>S167+'2013'!S168</f>
        <v>0</v>
      </c>
      <c r="T168" s="42"/>
    </row>
    <row r="169" spans="1:20" ht="12.75" customHeight="1" x14ac:dyDescent="0.2">
      <c r="A169" s="110">
        <v>10</v>
      </c>
      <c r="B169" s="113" t="s">
        <v>34</v>
      </c>
      <c r="C169" s="122" t="s">
        <v>30</v>
      </c>
      <c r="D169" s="5" t="s">
        <v>8</v>
      </c>
      <c r="E169" s="30">
        <v>194.82599999999999</v>
      </c>
      <c r="F169" s="29">
        <v>3.33</v>
      </c>
      <c r="G169" s="26">
        <v>22</v>
      </c>
      <c r="H169" s="3">
        <v>648.77</v>
      </c>
      <c r="I169" s="3">
        <v>4286.17</v>
      </c>
      <c r="J169" s="2">
        <f>(E169*F169)</f>
        <v>648.77058</v>
      </c>
      <c r="K169" s="2">
        <f>(E169*G169)</f>
        <v>4286.1719999999996</v>
      </c>
      <c r="L169" s="20">
        <f>SUM(J169,K169)</f>
        <v>4934.9425799999999</v>
      </c>
      <c r="M169" s="1">
        <f>SUM(J169-H169)</f>
        <v>5.8000000001356966E-4</v>
      </c>
      <c r="N169" s="1">
        <f>SUM(K169-I169)</f>
        <v>1.9999999994979589E-3</v>
      </c>
      <c r="O169" s="2"/>
      <c r="P169" s="2"/>
      <c r="Q169" s="1"/>
      <c r="R169" s="1"/>
      <c r="S169" s="1"/>
      <c r="T169" s="19"/>
    </row>
    <row r="170" spans="1:20" ht="12.75" customHeight="1" x14ac:dyDescent="0.2">
      <c r="A170" s="111"/>
      <c r="B170" s="114"/>
      <c r="C170" s="123"/>
      <c r="D170" s="5" t="s">
        <v>9</v>
      </c>
      <c r="E170" s="31">
        <v>173.28200000000001</v>
      </c>
      <c r="F170" s="29">
        <v>3.33</v>
      </c>
      <c r="G170" s="26">
        <v>22</v>
      </c>
      <c r="H170" s="3">
        <v>577.03</v>
      </c>
      <c r="I170" s="3">
        <v>3812.19</v>
      </c>
      <c r="J170" s="2">
        <f>(E170*F170)</f>
        <v>577.02906000000007</v>
      </c>
      <c r="K170" s="2">
        <f t="shared" ref="K170:K171" si="149">(E170*G170)</f>
        <v>3812.2040000000002</v>
      </c>
      <c r="L170" s="20">
        <f>SUM(J170,K170)</f>
        <v>4389.2330600000005</v>
      </c>
      <c r="M170" s="1">
        <f t="shared" ref="M170:M171" si="150">SUM(J170-H170)</f>
        <v>-9.399999999004649E-4</v>
      </c>
      <c r="N170" s="1">
        <f t="shared" ref="N170:N171" si="151">SUM(K170-I170)</f>
        <v>1.4000000000123691E-2</v>
      </c>
      <c r="O170" s="2"/>
      <c r="P170" s="2"/>
      <c r="Q170" s="1"/>
      <c r="R170" s="1"/>
      <c r="S170" s="1"/>
      <c r="T170" s="19"/>
    </row>
    <row r="171" spans="1:20" ht="12.75" customHeight="1" x14ac:dyDescent="0.2">
      <c r="A171" s="111"/>
      <c r="B171" s="114"/>
      <c r="C171" s="123"/>
      <c r="D171" s="5" t="s">
        <v>10</v>
      </c>
      <c r="E171" s="53">
        <v>197.471</v>
      </c>
      <c r="F171" s="29">
        <v>3.33</v>
      </c>
      <c r="G171" s="26">
        <v>22</v>
      </c>
      <c r="H171" s="3">
        <v>657.58</v>
      </c>
      <c r="I171" s="3">
        <v>4344.37</v>
      </c>
      <c r="J171" s="2">
        <f>(E171*F171)</f>
        <v>657.57843000000003</v>
      </c>
      <c r="K171" s="2">
        <f t="shared" si="149"/>
        <v>4344.3620000000001</v>
      </c>
      <c r="L171" s="20">
        <f>SUM(J171,K171)</f>
        <v>5001.9404300000006</v>
      </c>
      <c r="M171" s="1">
        <f t="shared" si="150"/>
        <v>-1.5700000000151704E-3</v>
      </c>
      <c r="N171" s="1">
        <f t="shared" si="151"/>
        <v>-7.9999999998108251E-3</v>
      </c>
      <c r="O171" s="2"/>
      <c r="P171" s="2"/>
      <c r="Q171" s="1"/>
      <c r="R171" s="1"/>
      <c r="S171" s="1"/>
      <c r="T171" s="19"/>
    </row>
    <row r="172" spans="1:20" ht="12.75" customHeight="1" x14ac:dyDescent="0.2">
      <c r="A172" s="111"/>
      <c r="B172" s="114"/>
      <c r="C172" s="123"/>
      <c r="D172" s="34" t="s">
        <v>52</v>
      </c>
      <c r="E172" s="16">
        <f>SUM(E169,E170,E171)</f>
        <v>565.57899999999995</v>
      </c>
      <c r="F172" s="16"/>
      <c r="G172" s="16"/>
      <c r="H172" s="44">
        <f>SUM(H169:H171)</f>
        <v>1883.38</v>
      </c>
      <c r="I172" s="44">
        <f>SUM(I169:I171)</f>
        <v>12442.73</v>
      </c>
      <c r="J172" s="16">
        <f t="shared" ref="J172:S172" si="152">SUM(J169,J170,J171)</f>
        <v>1883.3780700000002</v>
      </c>
      <c r="K172" s="16">
        <f t="shared" si="152"/>
        <v>12442.738000000001</v>
      </c>
      <c r="L172" s="16">
        <f t="shared" si="152"/>
        <v>14326.116070000002</v>
      </c>
      <c r="M172" s="16">
        <f t="shared" si="152"/>
        <v>-1.9299999999020656E-3</v>
      </c>
      <c r="N172" s="16">
        <f t="shared" si="152"/>
        <v>7.9999999998108251E-3</v>
      </c>
      <c r="O172" s="16">
        <f t="shared" si="152"/>
        <v>0</v>
      </c>
      <c r="P172" s="16">
        <f t="shared" si="152"/>
        <v>0</v>
      </c>
      <c r="Q172" s="16">
        <f t="shared" si="152"/>
        <v>0</v>
      </c>
      <c r="R172" s="16">
        <f t="shared" si="152"/>
        <v>0</v>
      </c>
      <c r="S172" s="16">
        <f t="shared" si="152"/>
        <v>0</v>
      </c>
      <c r="T172" s="17"/>
    </row>
    <row r="173" spans="1:20" ht="12.75" customHeight="1" x14ac:dyDescent="0.2">
      <c r="A173" s="111"/>
      <c r="B173" s="114"/>
      <c r="C173" s="123"/>
      <c r="D173" s="5" t="s">
        <v>11</v>
      </c>
      <c r="E173" s="30">
        <v>206.46299999999999</v>
      </c>
      <c r="F173" s="29">
        <v>3.33</v>
      </c>
      <c r="G173" s="26">
        <v>22</v>
      </c>
      <c r="H173" s="3">
        <v>687.52</v>
      </c>
      <c r="I173" s="3">
        <v>4542.1899999999996</v>
      </c>
      <c r="J173" s="2">
        <f>(E173*F173)</f>
        <v>687.52179000000001</v>
      </c>
      <c r="K173" s="2">
        <f>(E173*G173)</f>
        <v>4542.1859999999997</v>
      </c>
      <c r="L173" s="20">
        <f>SUM(J173,K173)</f>
        <v>5229.7077899999995</v>
      </c>
      <c r="M173" s="1">
        <f>SUM(J173-H173)</f>
        <v>1.790000000028158E-3</v>
      </c>
      <c r="N173" s="1">
        <f>SUM(K173-I173)</f>
        <v>-3.9999999999054126E-3</v>
      </c>
      <c r="O173" s="2"/>
      <c r="P173" s="2"/>
      <c r="Q173" s="1"/>
      <c r="R173" s="1"/>
      <c r="S173" s="1"/>
      <c r="T173" s="19"/>
    </row>
    <row r="174" spans="1:20" ht="12.75" customHeight="1" x14ac:dyDescent="0.2">
      <c r="A174" s="111"/>
      <c r="B174" s="114"/>
      <c r="C174" s="123"/>
      <c r="D174" s="5" t="s">
        <v>12</v>
      </c>
      <c r="E174" s="53">
        <v>212.85</v>
      </c>
      <c r="F174" s="29">
        <v>3.33</v>
      </c>
      <c r="G174" s="26">
        <v>22</v>
      </c>
      <c r="H174" s="3">
        <v>708.79</v>
      </c>
      <c r="I174" s="3">
        <v>4682.7</v>
      </c>
      <c r="J174" s="2">
        <f>(E174*F174)</f>
        <v>708.79049999999995</v>
      </c>
      <c r="K174" s="2">
        <f t="shared" ref="K174:K175" si="153">(E174*G174)</f>
        <v>4682.7</v>
      </c>
      <c r="L174" s="20">
        <f>SUM(J174,K174)</f>
        <v>5391.4904999999999</v>
      </c>
      <c r="M174" s="1">
        <f t="shared" ref="M174:M175" si="154">SUM(J174-H174)</f>
        <v>4.9999999998817657E-4</v>
      </c>
      <c r="N174" s="1">
        <f t="shared" ref="N174:N175" si="155">SUM(K174-I174)</f>
        <v>0</v>
      </c>
      <c r="O174" s="2"/>
      <c r="P174" s="2"/>
      <c r="Q174" s="1"/>
      <c r="R174" s="1"/>
      <c r="S174" s="1"/>
      <c r="T174" s="19"/>
    </row>
    <row r="175" spans="1:20" ht="12.75" customHeight="1" x14ac:dyDescent="0.2">
      <c r="A175" s="111"/>
      <c r="B175" s="115"/>
      <c r="C175" s="123"/>
      <c r="D175" s="5" t="s">
        <v>13</v>
      </c>
      <c r="E175" s="53">
        <v>212.12</v>
      </c>
      <c r="F175" s="29">
        <v>3.33</v>
      </c>
      <c r="G175" s="26">
        <v>22</v>
      </c>
      <c r="H175" s="3">
        <v>706.35</v>
      </c>
      <c r="I175" s="3">
        <v>4666.57</v>
      </c>
      <c r="J175" s="2">
        <f>(E175*F175)</f>
        <v>706.3596</v>
      </c>
      <c r="K175" s="2">
        <f t="shared" si="153"/>
        <v>4666.6400000000003</v>
      </c>
      <c r="L175" s="20">
        <f>SUM(J175,K175)</f>
        <v>5372.9996000000001</v>
      </c>
      <c r="M175" s="1">
        <f t="shared" si="154"/>
        <v>9.5999999999776264E-3</v>
      </c>
      <c r="N175" s="1">
        <f t="shared" si="155"/>
        <v>7.0000000000618456E-2</v>
      </c>
      <c r="O175" s="2"/>
      <c r="P175" s="2"/>
      <c r="Q175" s="1"/>
      <c r="R175" s="1"/>
      <c r="S175" s="1"/>
      <c r="T175" s="19"/>
    </row>
    <row r="176" spans="1:20" ht="12.75" customHeight="1" x14ac:dyDescent="0.2">
      <c r="A176" s="111"/>
      <c r="B176" s="37"/>
      <c r="C176" s="123"/>
      <c r="D176" s="34" t="s">
        <v>53</v>
      </c>
      <c r="E176" s="16">
        <f>SUM(E173,E174,E175)</f>
        <v>631.43299999999999</v>
      </c>
      <c r="F176" s="16"/>
      <c r="G176" s="16"/>
      <c r="H176" s="44">
        <f>SUM(H173:H175)</f>
        <v>2102.66</v>
      </c>
      <c r="I176" s="44">
        <f>SUM(I173:I175)</f>
        <v>13891.46</v>
      </c>
      <c r="J176" s="16">
        <f t="shared" ref="J176:S176" si="156">SUM(J173,J174,J175)</f>
        <v>2102.6718899999996</v>
      </c>
      <c r="K176" s="16">
        <f>SUM(K173:K175)</f>
        <v>13891.525999999998</v>
      </c>
      <c r="L176" s="16">
        <f t="shared" si="156"/>
        <v>15994.197889999999</v>
      </c>
      <c r="M176" s="16">
        <f t="shared" si="156"/>
        <v>1.1889999999993961E-2</v>
      </c>
      <c r="N176" s="16">
        <f t="shared" si="156"/>
        <v>6.6000000000713044E-2</v>
      </c>
      <c r="O176" s="16">
        <f t="shared" si="156"/>
        <v>0</v>
      </c>
      <c r="P176" s="16">
        <f t="shared" si="156"/>
        <v>0</v>
      </c>
      <c r="Q176" s="16">
        <f t="shared" si="156"/>
        <v>0</v>
      </c>
      <c r="R176" s="16">
        <f t="shared" si="156"/>
        <v>0</v>
      </c>
      <c r="S176" s="16">
        <f t="shared" si="156"/>
        <v>0</v>
      </c>
      <c r="T176" s="17"/>
    </row>
    <row r="177" spans="1:20" ht="12.75" customHeight="1" x14ac:dyDescent="0.2">
      <c r="A177" s="111"/>
      <c r="B177" s="113" t="s">
        <v>29</v>
      </c>
      <c r="C177" s="123"/>
      <c r="D177" s="5" t="s">
        <v>14</v>
      </c>
      <c r="E177" s="30">
        <v>258.858</v>
      </c>
      <c r="F177" s="29">
        <v>3.33</v>
      </c>
      <c r="G177" s="26">
        <v>22</v>
      </c>
      <c r="H177" s="3">
        <v>862</v>
      </c>
      <c r="I177" s="3">
        <v>5694.88</v>
      </c>
      <c r="J177" s="2">
        <f>(E177*F177)</f>
        <v>861.99714000000006</v>
      </c>
      <c r="K177" s="2">
        <f>(E177*G177)</f>
        <v>5694.8760000000002</v>
      </c>
      <c r="L177" s="20">
        <f>SUM(J177,K177)</f>
        <v>6556.8731400000006</v>
      </c>
      <c r="M177" s="1">
        <f>SUM(J177-H177)</f>
        <v>-2.8599999999414649E-3</v>
      </c>
      <c r="N177" s="1">
        <f>SUM(K177-I177)</f>
        <v>-3.9999999999054126E-3</v>
      </c>
      <c r="O177" s="2"/>
      <c r="P177" s="2"/>
      <c r="Q177" s="1"/>
      <c r="R177" s="1"/>
      <c r="S177" s="1"/>
      <c r="T177" s="19"/>
    </row>
    <row r="178" spans="1:20" ht="12.75" customHeight="1" x14ac:dyDescent="0.2">
      <c r="A178" s="111"/>
      <c r="B178" s="114"/>
      <c r="C178" s="123"/>
      <c r="D178" s="5" t="s">
        <v>15</v>
      </c>
      <c r="E178" s="30">
        <v>218.23500000000001</v>
      </c>
      <c r="F178" s="29">
        <v>3.33</v>
      </c>
      <c r="G178" s="26">
        <v>22</v>
      </c>
      <c r="H178" s="3">
        <v>726.72</v>
      </c>
      <c r="I178" s="3">
        <v>4801.17</v>
      </c>
      <c r="J178" s="2">
        <f>(E178*F178)</f>
        <v>726.72255000000007</v>
      </c>
      <c r="K178" s="2">
        <f t="shared" ref="K178:K179" si="157">(E178*G178)</f>
        <v>4801.17</v>
      </c>
      <c r="L178" s="20">
        <f>SUM(J178,K178)</f>
        <v>5527.8925500000005</v>
      </c>
      <c r="M178" s="1">
        <f t="shared" ref="M178:M179" si="158">SUM(J178-H178)</f>
        <v>2.5500000000420187E-3</v>
      </c>
      <c r="N178" s="1">
        <f t="shared" ref="N178:N179" si="159">SUM(K178-I178)</f>
        <v>0</v>
      </c>
      <c r="O178" s="2"/>
      <c r="P178" s="2"/>
      <c r="Q178" s="1"/>
      <c r="R178" s="1"/>
      <c r="S178" s="1"/>
      <c r="T178" s="19"/>
    </row>
    <row r="179" spans="1:20" ht="12.75" customHeight="1" x14ac:dyDescent="0.2">
      <c r="A179" s="111"/>
      <c r="B179" s="114"/>
      <c r="C179" s="123"/>
      <c r="D179" s="5" t="s">
        <v>16</v>
      </c>
      <c r="E179" s="53">
        <v>242.488</v>
      </c>
      <c r="F179" s="29">
        <v>3.33</v>
      </c>
      <c r="G179" s="26">
        <v>22</v>
      </c>
      <c r="H179" s="3">
        <v>807.49</v>
      </c>
      <c r="I179" s="3">
        <v>5334.74</v>
      </c>
      <c r="J179" s="2">
        <f>(E179*F179)</f>
        <v>807.48504000000003</v>
      </c>
      <c r="K179" s="2">
        <f t="shared" si="157"/>
        <v>5334.7359999999999</v>
      </c>
      <c r="L179" s="20">
        <f>SUM(J179,K179)</f>
        <v>6142.2210400000004</v>
      </c>
      <c r="M179" s="1">
        <f t="shared" si="158"/>
        <v>-4.959999999982756E-3</v>
      </c>
      <c r="N179" s="1">
        <f t="shared" si="159"/>
        <v>-3.9999999999054126E-3</v>
      </c>
      <c r="O179" s="2"/>
      <c r="P179" s="2"/>
      <c r="Q179" s="1"/>
      <c r="R179" s="1"/>
      <c r="S179" s="1"/>
      <c r="T179" s="19"/>
    </row>
    <row r="180" spans="1:20" ht="12.75" customHeight="1" x14ac:dyDescent="0.2">
      <c r="A180" s="111"/>
      <c r="B180" s="114"/>
      <c r="C180" s="123"/>
      <c r="D180" s="34" t="s">
        <v>54</v>
      </c>
      <c r="E180" s="16">
        <f>SUM(E177,E178,E179)</f>
        <v>719.58100000000002</v>
      </c>
      <c r="F180" s="16"/>
      <c r="G180" s="16"/>
      <c r="H180" s="44">
        <f>SUM(H177:H179)</f>
        <v>2396.21</v>
      </c>
      <c r="I180" s="44">
        <f>SUM(I177:I179)</f>
        <v>15830.789999999999</v>
      </c>
      <c r="J180" s="16">
        <f t="shared" ref="J180:S180" si="160">SUM(J177,J178,J179)</f>
        <v>2396.2047300000004</v>
      </c>
      <c r="K180" s="16">
        <f t="shared" si="160"/>
        <v>15830.781999999999</v>
      </c>
      <c r="L180" s="16">
        <f t="shared" si="160"/>
        <v>18226.986730000001</v>
      </c>
      <c r="M180" s="16">
        <f t="shared" si="160"/>
        <v>-5.2699999998822022E-3</v>
      </c>
      <c r="N180" s="16">
        <f t="shared" si="160"/>
        <v>-7.9999999998108251E-3</v>
      </c>
      <c r="O180" s="16">
        <f t="shared" si="160"/>
        <v>0</v>
      </c>
      <c r="P180" s="16">
        <f t="shared" si="160"/>
        <v>0</v>
      </c>
      <c r="Q180" s="16">
        <f t="shared" si="160"/>
        <v>0</v>
      </c>
      <c r="R180" s="16">
        <f t="shared" si="160"/>
        <v>0</v>
      </c>
      <c r="S180" s="16">
        <f t="shared" si="160"/>
        <v>0</v>
      </c>
      <c r="T180" s="17"/>
    </row>
    <row r="181" spans="1:20" ht="12.75" customHeight="1" x14ac:dyDescent="0.2">
      <c r="A181" s="111"/>
      <c r="B181" s="114"/>
      <c r="C181" s="123"/>
      <c r="D181" s="5" t="s">
        <v>17</v>
      </c>
      <c r="E181" s="30">
        <v>229.67699999999999</v>
      </c>
      <c r="F181" s="29">
        <v>3.33</v>
      </c>
      <c r="G181" s="26">
        <v>22</v>
      </c>
      <c r="H181" s="3">
        <v>764.82</v>
      </c>
      <c r="I181" s="3">
        <v>5052.8900000000003</v>
      </c>
      <c r="J181" s="2">
        <f>(E181*F181)</f>
        <v>764.82440999999994</v>
      </c>
      <c r="K181" s="2">
        <f>(E181*G181)</f>
        <v>5052.8940000000002</v>
      </c>
      <c r="L181" s="20">
        <f>SUM(J181,K181)</f>
        <v>5817.7184100000004</v>
      </c>
      <c r="M181" s="1">
        <f>SUM(J181-H181)</f>
        <v>4.4099999998934436E-3</v>
      </c>
      <c r="N181" s="1">
        <f>SUM(K181-I181)</f>
        <v>3.9999999999054126E-3</v>
      </c>
      <c r="O181" s="2"/>
      <c r="P181" s="2"/>
      <c r="Q181" s="1"/>
      <c r="R181" s="1"/>
      <c r="S181" s="1"/>
      <c r="T181" s="19"/>
    </row>
    <row r="182" spans="1:20" ht="12.75" customHeight="1" x14ac:dyDescent="0.2">
      <c r="A182" s="111"/>
      <c r="B182" s="114"/>
      <c r="C182" s="123"/>
      <c r="D182" s="5" t="s">
        <v>18</v>
      </c>
      <c r="E182" s="30">
        <v>195.92400000000001</v>
      </c>
      <c r="F182" s="29">
        <v>3.33</v>
      </c>
      <c r="G182" s="26">
        <v>22</v>
      </c>
      <c r="H182" s="3">
        <v>652.42999999999995</v>
      </c>
      <c r="I182" s="3">
        <v>4310.33</v>
      </c>
      <c r="J182" s="2">
        <f>(E182*F182)</f>
        <v>652.42692</v>
      </c>
      <c r="K182" s="2">
        <f t="shared" ref="K182:K183" si="161">(E182*G182)</f>
        <v>4310.3280000000004</v>
      </c>
      <c r="L182" s="20">
        <f>SUM(J182,K182)</f>
        <v>4962.7549200000003</v>
      </c>
      <c r="M182" s="1">
        <f t="shared" ref="M182:M183" si="162">SUM(J182-H182)</f>
        <v>-3.0799999999544525E-3</v>
      </c>
      <c r="N182" s="1">
        <f t="shared" ref="N182:N183" si="163">SUM(K182-I182)</f>
        <v>-1.9999999994979589E-3</v>
      </c>
      <c r="O182" s="2"/>
      <c r="P182" s="2"/>
      <c r="Q182" s="1"/>
      <c r="R182" s="1"/>
      <c r="S182" s="1"/>
      <c r="T182" s="19"/>
    </row>
    <row r="183" spans="1:20" ht="13.5" customHeight="1" x14ac:dyDescent="0.2">
      <c r="A183" s="112"/>
      <c r="B183" s="115"/>
      <c r="C183" s="124"/>
      <c r="D183" s="5" t="s">
        <v>19</v>
      </c>
      <c r="E183" s="53">
        <v>185.72200000000001</v>
      </c>
      <c r="F183" s="29">
        <v>3.33</v>
      </c>
      <c r="G183" s="26">
        <v>22</v>
      </c>
      <c r="H183" s="3">
        <v>618.45000000000005</v>
      </c>
      <c r="I183" s="3">
        <v>4085.88</v>
      </c>
      <c r="J183" s="2">
        <f>(E183*F183)</f>
        <v>618.45426000000009</v>
      </c>
      <c r="K183" s="2">
        <f t="shared" si="161"/>
        <v>4085.884</v>
      </c>
      <c r="L183" s="20">
        <f>SUM(J183,K183)</f>
        <v>4704.3382600000004</v>
      </c>
      <c r="M183" s="1">
        <f t="shared" si="162"/>
        <v>4.2600000000447835E-3</v>
      </c>
      <c r="N183" s="1">
        <f t="shared" si="163"/>
        <v>3.9999999999054126E-3</v>
      </c>
      <c r="O183" s="2"/>
      <c r="P183" s="2"/>
      <c r="Q183" s="1"/>
      <c r="R183" s="1"/>
      <c r="S183" s="1"/>
      <c r="T183" s="19"/>
    </row>
    <row r="184" spans="1:20" s="43" customFormat="1" ht="24" x14ac:dyDescent="0.2">
      <c r="A184" s="46"/>
      <c r="B184" s="46"/>
      <c r="C184" s="47"/>
      <c r="D184" s="48" t="s">
        <v>55</v>
      </c>
      <c r="E184" s="49">
        <f>SUM(E181:E183)</f>
        <v>611.32299999999998</v>
      </c>
      <c r="F184" s="49"/>
      <c r="G184" s="49"/>
      <c r="H184" s="52">
        <f>SUM(H181:H183)</f>
        <v>2035.7</v>
      </c>
      <c r="I184" s="52">
        <f>SUM(I181:I183)</f>
        <v>13449.100000000002</v>
      </c>
      <c r="J184" s="49">
        <f>SUM(J181:J183)</f>
        <v>2035.70559</v>
      </c>
      <c r="K184" s="49">
        <f>SUM(K181:K183)</f>
        <v>13449.106000000002</v>
      </c>
      <c r="L184" s="49">
        <f t="shared" ref="L184:S184" si="164">SUM(L171+L175+L179+L183)</f>
        <v>21221.499330000002</v>
      </c>
      <c r="M184" s="49">
        <f t="shared" si="164"/>
        <v>7.3300000000244836E-3</v>
      </c>
      <c r="N184" s="49">
        <f t="shared" si="164"/>
        <v>6.2000000000807631E-2</v>
      </c>
      <c r="O184" s="49">
        <f t="shared" si="164"/>
        <v>0</v>
      </c>
      <c r="P184" s="49">
        <f t="shared" si="164"/>
        <v>0</v>
      </c>
      <c r="Q184" s="49">
        <f t="shared" si="164"/>
        <v>0</v>
      </c>
      <c r="R184" s="49">
        <f t="shared" si="164"/>
        <v>0</v>
      </c>
      <c r="S184" s="49">
        <f t="shared" si="164"/>
        <v>0</v>
      </c>
      <c r="T184" s="50"/>
    </row>
    <row r="185" spans="1:20" ht="24.75" x14ac:dyDescent="0.25">
      <c r="A185" s="78"/>
      <c r="B185" s="78"/>
      <c r="C185" s="78"/>
      <c r="D185" s="72" t="s">
        <v>58</v>
      </c>
      <c r="E185" s="75">
        <f>SUM(E184,E180,E176,E172)</f>
        <v>2527.9160000000002</v>
      </c>
      <c r="F185" s="75"/>
      <c r="G185" s="75"/>
      <c r="H185" s="76">
        <f>SUM(H184,H180,H176,H172)</f>
        <v>8417.9500000000007</v>
      </c>
      <c r="I185" s="76">
        <f>SUM(I184,I180,I176,I172)</f>
        <v>55614.080000000002</v>
      </c>
      <c r="J185" s="75">
        <f>SUM(J172,J176,J180,J184)</f>
        <v>8417.9602799999993</v>
      </c>
      <c r="K185" s="75">
        <f>SUM(K172,K176,K180,K184)</f>
        <v>55614.152000000002</v>
      </c>
      <c r="L185" s="75">
        <f t="shared" ref="L185:S185" si="165">SUM(L181,L182,L183)</f>
        <v>15484.811590000001</v>
      </c>
      <c r="M185" s="75">
        <f>SUM(M172,M176,M180,M184)</f>
        <v>1.2020000000234177E-2</v>
      </c>
      <c r="N185" s="75">
        <f>SUM(N172,N176,N180,N184)</f>
        <v>0.12800000000152068</v>
      </c>
      <c r="O185" s="75">
        <f t="shared" si="165"/>
        <v>0</v>
      </c>
      <c r="P185" s="75">
        <f t="shared" si="165"/>
        <v>0</v>
      </c>
      <c r="Q185" s="75">
        <f t="shared" si="165"/>
        <v>0</v>
      </c>
      <c r="R185" s="75">
        <f t="shared" si="165"/>
        <v>0</v>
      </c>
      <c r="S185" s="75">
        <f t="shared" si="165"/>
        <v>0</v>
      </c>
      <c r="T185" s="77"/>
    </row>
    <row r="186" spans="1:20" ht="36.75" x14ac:dyDescent="0.25">
      <c r="A186" s="51"/>
      <c r="B186" s="51"/>
      <c r="C186" s="51"/>
      <c r="D186" s="40" t="s">
        <v>59</v>
      </c>
      <c r="E186" s="41">
        <f>E185+'2013'!E186</f>
        <v>10491.852999999999</v>
      </c>
      <c r="F186" s="41"/>
      <c r="G186" s="41"/>
      <c r="H186" s="41">
        <f>H185+'2013'!H186</f>
        <v>34937.864000000001</v>
      </c>
      <c r="I186" s="41">
        <f>I185+'2013'!I186</f>
        <v>124050.60400000001</v>
      </c>
      <c r="J186" s="41">
        <f>J185+'2013'!J186</f>
        <v>34937.867880000005</v>
      </c>
      <c r="K186" s="41">
        <f>K185+'2013'!K186</f>
        <v>124050.68799999999</v>
      </c>
      <c r="L186" s="41">
        <f>L185+'2013'!L186</f>
        <v>75880.095180000004</v>
      </c>
      <c r="M186" s="41">
        <f>M185+'2013'!M186</f>
        <v>1.0810000000901709E-2</v>
      </c>
      <c r="N186" s="41">
        <f>N185+'2013'!N186</f>
        <v>0.1270000000004643</v>
      </c>
      <c r="O186" s="41">
        <f>O185+'2013'!O186</f>
        <v>0</v>
      </c>
      <c r="P186" s="41">
        <f>P185+'2013'!P186</f>
        <v>0</v>
      </c>
      <c r="Q186" s="41">
        <f>Q185+'2013'!Q186</f>
        <v>0</v>
      </c>
      <c r="R186" s="41">
        <f>R185+'2013'!R186</f>
        <v>0</v>
      </c>
      <c r="S186" s="41">
        <f>S185+'2013'!S186</f>
        <v>0</v>
      </c>
      <c r="T186" s="42"/>
    </row>
    <row r="187" spans="1:20" ht="12.75" customHeight="1" x14ac:dyDescent="0.2">
      <c r="A187" s="110">
        <v>11</v>
      </c>
      <c r="B187" s="113" t="s">
        <v>34</v>
      </c>
      <c r="C187" s="116" t="s">
        <v>31</v>
      </c>
      <c r="D187" s="5" t="s">
        <v>8</v>
      </c>
      <c r="E187" s="30">
        <v>51.38</v>
      </c>
      <c r="F187" s="29">
        <v>3.33</v>
      </c>
      <c r="G187" s="26">
        <v>22</v>
      </c>
      <c r="H187" s="3">
        <v>171.11</v>
      </c>
      <c r="I187" s="3">
        <v>1130.45</v>
      </c>
      <c r="J187" s="2">
        <f>(E187*F187)</f>
        <v>171.09540000000001</v>
      </c>
      <c r="K187" s="2">
        <f>(E187*G187)</f>
        <v>1130.3600000000001</v>
      </c>
      <c r="L187" s="20">
        <f>SUM(J187,K187)</f>
        <v>1301.4554000000001</v>
      </c>
      <c r="M187" s="1">
        <f>SUM(J187-H187)</f>
        <v>-1.4600000000001501E-2</v>
      </c>
      <c r="N187" s="1">
        <f>SUM(K187-I187)</f>
        <v>-8.9999999999918145E-2</v>
      </c>
      <c r="O187" s="2"/>
      <c r="P187" s="2"/>
      <c r="Q187" s="1"/>
      <c r="R187" s="1"/>
      <c r="S187" s="1"/>
      <c r="T187" s="19" t="s">
        <v>62</v>
      </c>
    </row>
    <row r="188" spans="1:20" ht="12.75" customHeight="1" x14ac:dyDescent="0.2">
      <c r="A188" s="111"/>
      <c r="B188" s="114"/>
      <c r="C188" s="117"/>
      <c r="D188" s="5" t="s">
        <v>9</v>
      </c>
      <c r="E188" s="53">
        <v>37.225999999999999</v>
      </c>
      <c r="F188" s="29">
        <v>3.33</v>
      </c>
      <c r="G188" s="26">
        <v>22</v>
      </c>
      <c r="H188" s="3">
        <v>123.96</v>
      </c>
      <c r="I188" s="3">
        <v>818.97</v>
      </c>
      <c r="J188" s="2">
        <f>(E188*F188)</f>
        <v>123.96258</v>
      </c>
      <c r="K188" s="2">
        <f t="shared" ref="K188:K189" si="166">(E188*G188)</f>
        <v>818.97199999999998</v>
      </c>
      <c r="L188" s="20">
        <f>SUM(J188,K188)</f>
        <v>942.93457999999998</v>
      </c>
      <c r="M188" s="1">
        <f t="shared" ref="M188:M189" si="167">SUM(J188-H188)</f>
        <v>2.5800000000089085E-3</v>
      </c>
      <c r="N188" s="1">
        <f t="shared" ref="N188:N189" si="168">SUM(K188-I188)</f>
        <v>1.9999999999527063E-3</v>
      </c>
      <c r="O188" s="2"/>
      <c r="P188" s="2"/>
      <c r="Q188" s="1"/>
      <c r="R188" s="1"/>
      <c r="S188" s="1"/>
      <c r="T188" s="19"/>
    </row>
    <row r="189" spans="1:20" ht="12.75" customHeight="1" x14ac:dyDescent="0.2">
      <c r="A189" s="111"/>
      <c r="B189" s="114"/>
      <c r="C189" s="117"/>
      <c r="D189" s="5" t="s">
        <v>10</v>
      </c>
      <c r="E189" s="53">
        <v>43.09</v>
      </c>
      <c r="F189" s="29">
        <v>3.33</v>
      </c>
      <c r="G189" s="26">
        <v>22</v>
      </c>
      <c r="H189" s="3">
        <v>143.49</v>
      </c>
      <c r="I189" s="3">
        <v>947.88</v>
      </c>
      <c r="J189" s="2">
        <f>(E189*F189)</f>
        <v>143.48970000000003</v>
      </c>
      <c r="K189" s="2">
        <f t="shared" si="166"/>
        <v>947.98</v>
      </c>
      <c r="L189" s="20">
        <f>SUM(J189,K189)</f>
        <v>1091.4697000000001</v>
      </c>
      <c r="M189" s="1">
        <f t="shared" si="167"/>
        <v>-2.9999999998153726E-4</v>
      </c>
      <c r="N189" s="1">
        <f t="shared" si="168"/>
        <v>0.10000000000002274</v>
      </c>
      <c r="O189" s="2"/>
      <c r="P189" s="2"/>
      <c r="Q189" s="1"/>
      <c r="R189" s="1"/>
      <c r="S189" s="1"/>
      <c r="T189" s="19"/>
    </row>
    <row r="190" spans="1:20" ht="12.75" customHeight="1" x14ac:dyDescent="0.2">
      <c r="A190" s="111"/>
      <c r="B190" s="114"/>
      <c r="C190" s="117"/>
      <c r="D190" s="34" t="s">
        <v>52</v>
      </c>
      <c r="E190" s="16">
        <f>SUM(E187,E188,E189)</f>
        <v>131.696</v>
      </c>
      <c r="F190" s="16"/>
      <c r="G190" s="16"/>
      <c r="H190" s="44">
        <f>SUM(H187:H189)</f>
        <v>438.56</v>
      </c>
      <c r="I190" s="44">
        <f>SUM(I187:I189)</f>
        <v>2897.3</v>
      </c>
      <c r="J190" s="16">
        <f t="shared" ref="J190:S190" si="169">SUM(J187,J188,J189)</f>
        <v>438.54768000000007</v>
      </c>
      <c r="K190" s="16">
        <f t="shared" si="169"/>
        <v>2897.3119999999999</v>
      </c>
      <c r="L190" s="16">
        <f t="shared" si="169"/>
        <v>3335.85968</v>
      </c>
      <c r="M190" s="16">
        <f t="shared" si="169"/>
        <v>-1.2319999999974129E-2</v>
      </c>
      <c r="N190" s="16">
        <f t="shared" si="169"/>
        <v>1.2000000000057298E-2</v>
      </c>
      <c r="O190" s="16">
        <f t="shared" si="169"/>
        <v>0</v>
      </c>
      <c r="P190" s="16">
        <f t="shared" si="169"/>
        <v>0</v>
      </c>
      <c r="Q190" s="16">
        <f t="shared" si="169"/>
        <v>0</v>
      </c>
      <c r="R190" s="16">
        <f t="shared" si="169"/>
        <v>0</v>
      </c>
      <c r="S190" s="16">
        <f t="shared" si="169"/>
        <v>0</v>
      </c>
      <c r="T190" s="17"/>
    </row>
    <row r="191" spans="1:20" ht="12.75" customHeight="1" x14ac:dyDescent="0.2">
      <c r="A191" s="111"/>
      <c r="B191" s="114"/>
      <c r="C191" s="117"/>
      <c r="D191" s="5" t="s">
        <v>11</v>
      </c>
      <c r="E191" s="30">
        <v>42.994999999999997</v>
      </c>
      <c r="F191" s="29">
        <v>3.33</v>
      </c>
      <c r="G191" s="26">
        <v>22</v>
      </c>
      <c r="H191" s="3">
        <v>143.16999999999999</v>
      </c>
      <c r="I191" s="3">
        <v>945.89</v>
      </c>
      <c r="J191" s="2">
        <f>(E191*F191)</f>
        <v>143.17335</v>
      </c>
      <c r="K191" s="2">
        <f>(E191*G191)</f>
        <v>945.89</v>
      </c>
      <c r="L191" s="20">
        <f>SUM(J191,K191)</f>
        <v>1089.0633499999999</v>
      </c>
      <c r="M191" s="1">
        <f>SUM(J191-H191)</f>
        <v>3.3500000000117325E-3</v>
      </c>
      <c r="N191" s="1">
        <f>SUM(K191-I191)</f>
        <v>0</v>
      </c>
      <c r="O191" s="2"/>
      <c r="P191" s="2"/>
      <c r="Q191" s="1"/>
      <c r="R191" s="1"/>
      <c r="S191" s="1"/>
      <c r="T191" s="19"/>
    </row>
    <row r="192" spans="1:20" ht="12.75" customHeight="1" x14ac:dyDescent="0.2">
      <c r="A192" s="111"/>
      <c r="B192" s="114"/>
      <c r="C192" s="117"/>
      <c r="D192" s="5" t="s">
        <v>12</v>
      </c>
      <c r="E192" s="53">
        <v>54.61</v>
      </c>
      <c r="F192" s="29">
        <v>3.33</v>
      </c>
      <c r="G192" s="26">
        <v>22</v>
      </c>
      <c r="H192" s="3">
        <v>181.85</v>
      </c>
      <c r="I192" s="3">
        <v>1201.42</v>
      </c>
      <c r="J192" s="2">
        <f>(E192*F192)</f>
        <v>181.85130000000001</v>
      </c>
      <c r="K192" s="2">
        <f t="shared" ref="K192:K193" si="170">(E192*G192)</f>
        <v>1201.42</v>
      </c>
      <c r="L192" s="20">
        <f>SUM(J192,K192)</f>
        <v>1383.2713000000001</v>
      </c>
      <c r="M192" s="1">
        <f t="shared" ref="M192:M193" si="171">SUM(J192-H192)</f>
        <v>1.3000000000147338E-3</v>
      </c>
      <c r="N192" s="1">
        <f t="shared" ref="N192:N193" si="172">SUM(K192-I192)</f>
        <v>0</v>
      </c>
      <c r="O192" s="2"/>
      <c r="P192" s="2"/>
      <c r="Q192" s="1"/>
      <c r="R192" s="1"/>
      <c r="S192" s="1"/>
      <c r="T192" s="19"/>
    </row>
    <row r="193" spans="1:20" ht="12.75" customHeight="1" x14ac:dyDescent="0.2">
      <c r="A193" s="111"/>
      <c r="B193" s="115"/>
      <c r="C193" s="117"/>
      <c r="D193" s="5" t="s">
        <v>13</v>
      </c>
      <c r="E193" s="53">
        <v>56.14</v>
      </c>
      <c r="F193" s="29">
        <v>3.33</v>
      </c>
      <c r="G193" s="26">
        <v>22</v>
      </c>
      <c r="H193" s="3">
        <v>186.96</v>
      </c>
      <c r="I193" s="3">
        <v>1235.1400000000001</v>
      </c>
      <c r="J193" s="2">
        <f>(E193*F193)</f>
        <v>186.9462</v>
      </c>
      <c r="K193" s="2">
        <f t="shared" si="170"/>
        <v>1235.08</v>
      </c>
      <c r="L193" s="20">
        <f>SUM(J193,K193)</f>
        <v>1422.0262</v>
      </c>
      <c r="M193" s="1">
        <f t="shared" si="171"/>
        <v>-1.3800000000003365E-2</v>
      </c>
      <c r="N193" s="1">
        <f t="shared" si="172"/>
        <v>-6.0000000000172804E-2</v>
      </c>
      <c r="O193" s="2"/>
      <c r="P193" s="2"/>
      <c r="Q193" s="1"/>
      <c r="R193" s="1"/>
      <c r="S193" s="1"/>
      <c r="T193" s="19"/>
    </row>
    <row r="194" spans="1:20" ht="12.75" customHeight="1" x14ac:dyDescent="0.2">
      <c r="A194" s="111"/>
      <c r="B194" s="37"/>
      <c r="C194" s="117"/>
      <c r="D194" s="34" t="s">
        <v>53</v>
      </c>
      <c r="E194" s="16">
        <f>SUM(E191,E192,E193)</f>
        <v>153.745</v>
      </c>
      <c r="F194" s="16"/>
      <c r="G194" s="16"/>
      <c r="H194" s="44">
        <f>SUM(H191:H193)</f>
        <v>511.98</v>
      </c>
      <c r="I194" s="44">
        <f>SUM(I191:I193)</f>
        <v>3382.45</v>
      </c>
      <c r="J194" s="16">
        <f t="shared" ref="J194:S194" si="173">SUM(J191,J192,J193)</f>
        <v>511.97085000000004</v>
      </c>
      <c r="K194" s="16">
        <f t="shared" si="173"/>
        <v>3382.39</v>
      </c>
      <c r="L194" s="16">
        <f t="shared" si="173"/>
        <v>3894.36085</v>
      </c>
      <c r="M194" s="16">
        <f t="shared" si="173"/>
        <v>-9.1499999999768988E-3</v>
      </c>
      <c r="N194" s="16">
        <f t="shared" si="173"/>
        <v>-6.0000000000172804E-2</v>
      </c>
      <c r="O194" s="16">
        <f t="shared" si="173"/>
        <v>0</v>
      </c>
      <c r="P194" s="16">
        <f t="shared" si="173"/>
        <v>0</v>
      </c>
      <c r="Q194" s="16">
        <f t="shared" si="173"/>
        <v>0</v>
      </c>
      <c r="R194" s="16">
        <f t="shared" si="173"/>
        <v>0</v>
      </c>
      <c r="S194" s="16">
        <f t="shared" si="173"/>
        <v>0</v>
      </c>
      <c r="T194" s="17"/>
    </row>
    <row r="195" spans="1:20" ht="12.75" customHeight="1" x14ac:dyDescent="0.2">
      <c r="A195" s="111"/>
      <c r="B195" s="113" t="s">
        <v>29</v>
      </c>
      <c r="C195" s="117"/>
      <c r="D195" s="5" t="s">
        <v>14</v>
      </c>
      <c r="E195" s="30">
        <v>61.673000000000002</v>
      </c>
      <c r="F195" s="29">
        <v>3.33</v>
      </c>
      <c r="G195" s="26">
        <v>22</v>
      </c>
      <c r="H195" s="3">
        <v>205.37</v>
      </c>
      <c r="I195" s="3">
        <v>1356.81</v>
      </c>
      <c r="J195" s="2">
        <f>(E195*F195)</f>
        <v>205.37109000000001</v>
      </c>
      <c r="K195" s="2">
        <f>(E195*G195)</f>
        <v>1356.806</v>
      </c>
      <c r="L195" s="20">
        <f>SUM(J195,K195)</f>
        <v>1562.1770900000001</v>
      </c>
      <c r="M195" s="1">
        <f>SUM(J195-H195)</f>
        <v>1.0900000000049204E-3</v>
      </c>
      <c r="N195" s="1">
        <f>SUM(K195-I195)</f>
        <v>-3.9999999999054126E-3</v>
      </c>
      <c r="O195" s="2"/>
      <c r="P195" s="2"/>
      <c r="Q195" s="1"/>
      <c r="R195" s="1"/>
      <c r="S195" s="1"/>
      <c r="T195" s="19"/>
    </row>
    <row r="196" spans="1:20" ht="12.75" customHeight="1" x14ac:dyDescent="0.2">
      <c r="A196" s="111"/>
      <c r="B196" s="114"/>
      <c r="C196" s="117"/>
      <c r="D196" s="5" t="s">
        <v>15</v>
      </c>
      <c r="E196" s="30">
        <v>67.548000000000002</v>
      </c>
      <c r="F196" s="29">
        <v>3.33</v>
      </c>
      <c r="G196" s="26">
        <v>22</v>
      </c>
      <c r="H196" s="3">
        <v>224.93</v>
      </c>
      <c r="I196" s="3">
        <v>1486.06</v>
      </c>
      <c r="J196" s="2">
        <f>(E196*F196)</f>
        <v>224.93484000000001</v>
      </c>
      <c r="K196" s="2">
        <f t="shared" ref="K196:K197" si="174">(E196*G196)</f>
        <v>1486.056</v>
      </c>
      <c r="L196" s="20">
        <f>SUM(J196,K196)</f>
        <v>1710.9908399999999</v>
      </c>
      <c r="M196" s="1">
        <f t="shared" ref="M196:M197" si="175">SUM(J196-H196)</f>
        <v>4.8400000000015098E-3</v>
      </c>
      <c r="N196" s="1">
        <f t="shared" ref="N196:N197" si="176">SUM(K196-I196)</f>
        <v>-3.9999999999054126E-3</v>
      </c>
      <c r="O196" s="2"/>
      <c r="P196" s="2"/>
      <c r="Q196" s="1"/>
      <c r="R196" s="1"/>
      <c r="S196" s="1"/>
      <c r="T196" s="19"/>
    </row>
    <row r="197" spans="1:20" ht="12.75" customHeight="1" x14ac:dyDescent="0.2">
      <c r="A197" s="111"/>
      <c r="B197" s="114"/>
      <c r="C197" s="117"/>
      <c r="D197" s="5" t="s">
        <v>16</v>
      </c>
      <c r="E197" s="53">
        <v>68.831999999999994</v>
      </c>
      <c r="F197" s="29">
        <v>3.33</v>
      </c>
      <c r="G197" s="26">
        <v>22</v>
      </c>
      <c r="H197" s="3">
        <v>229.21</v>
      </c>
      <c r="I197" s="3">
        <v>1514.3</v>
      </c>
      <c r="J197" s="2">
        <f>(E197*F197)</f>
        <v>229.21055999999999</v>
      </c>
      <c r="K197" s="2">
        <f t="shared" si="174"/>
        <v>1514.3039999999999</v>
      </c>
      <c r="L197" s="20">
        <f>SUM(J197,K197)</f>
        <v>1743.5145599999998</v>
      </c>
      <c r="M197" s="1">
        <f t="shared" si="175"/>
        <v>5.5999999997879968E-4</v>
      </c>
      <c r="N197" s="1">
        <f t="shared" si="176"/>
        <v>3.9999999999054126E-3</v>
      </c>
      <c r="O197" s="2"/>
      <c r="P197" s="2"/>
      <c r="Q197" s="1"/>
      <c r="R197" s="1"/>
      <c r="S197" s="1"/>
      <c r="T197" s="19"/>
    </row>
    <row r="198" spans="1:20" ht="12.75" customHeight="1" x14ac:dyDescent="0.2">
      <c r="A198" s="111"/>
      <c r="B198" s="114"/>
      <c r="C198" s="117"/>
      <c r="D198" s="34" t="s">
        <v>54</v>
      </c>
      <c r="E198" s="54">
        <f>SUM(E195,E196,E197)</f>
        <v>198.053</v>
      </c>
      <c r="F198" s="16"/>
      <c r="G198" s="16"/>
      <c r="H198" s="44">
        <f>SUM(H195:H197)</f>
        <v>659.51</v>
      </c>
      <c r="I198" s="44">
        <f>SUM(I195:I197)</f>
        <v>4357.17</v>
      </c>
      <c r="J198" s="16">
        <f t="shared" ref="J198:S198" si="177">SUM(J195,J196,J197)</f>
        <v>659.51648999999998</v>
      </c>
      <c r="K198" s="16">
        <f t="shared" si="177"/>
        <v>4357.1660000000002</v>
      </c>
      <c r="L198" s="16">
        <f t="shared" si="177"/>
        <v>5016.6824900000001</v>
      </c>
      <c r="M198" s="16">
        <f t="shared" si="177"/>
        <v>6.4899999999852298E-3</v>
      </c>
      <c r="N198" s="16">
        <f t="shared" si="177"/>
        <v>-3.9999999999054126E-3</v>
      </c>
      <c r="O198" s="16">
        <f t="shared" si="177"/>
        <v>0</v>
      </c>
      <c r="P198" s="16">
        <f t="shared" si="177"/>
        <v>0</v>
      </c>
      <c r="Q198" s="16">
        <f t="shared" si="177"/>
        <v>0</v>
      </c>
      <c r="R198" s="16">
        <f t="shared" si="177"/>
        <v>0</v>
      </c>
      <c r="S198" s="16">
        <f t="shared" si="177"/>
        <v>0</v>
      </c>
      <c r="T198" s="17"/>
    </row>
    <row r="199" spans="1:20" ht="12.75" customHeight="1" x14ac:dyDescent="0.2">
      <c r="A199" s="111"/>
      <c r="B199" s="114"/>
      <c r="C199" s="117"/>
      <c r="D199" s="5" t="s">
        <v>17</v>
      </c>
      <c r="E199" s="30">
        <v>70.007999999999996</v>
      </c>
      <c r="F199" s="29">
        <v>3.33</v>
      </c>
      <c r="G199" s="26">
        <v>22</v>
      </c>
      <c r="H199" s="3">
        <v>233.13</v>
      </c>
      <c r="I199" s="3">
        <v>1540.18</v>
      </c>
      <c r="J199" s="2">
        <f>(E199*F199)</f>
        <v>233.12663999999998</v>
      </c>
      <c r="K199" s="2">
        <f>(E199*G199)</f>
        <v>1540.1759999999999</v>
      </c>
      <c r="L199" s="20">
        <f>SUM(J199,K199)</f>
        <v>1773.3026399999999</v>
      </c>
      <c r="M199" s="1">
        <f>SUM(J199-H199)</f>
        <v>-3.3600000000149066E-3</v>
      </c>
      <c r="N199" s="1">
        <f>SUM(K199-I199)</f>
        <v>-4.0000000001327862E-3</v>
      </c>
      <c r="O199" s="2"/>
      <c r="P199" s="2"/>
      <c r="Q199" s="1"/>
      <c r="R199" s="1"/>
      <c r="S199" s="1"/>
      <c r="T199" s="19"/>
    </row>
    <row r="200" spans="1:20" ht="12.75" customHeight="1" x14ac:dyDescent="0.2">
      <c r="A200" s="111"/>
      <c r="B200" s="114"/>
      <c r="C200" s="117"/>
      <c r="D200" s="5" t="s">
        <v>18</v>
      </c>
      <c r="E200" s="30">
        <v>51.692</v>
      </c>
      <c r="F200" s="29">
        <v>3.33</v>
      </c>
      <c r="G200" s="26">
        <v>22</v>
      </c>
      <c r="H200" s="3">
        <v>172.13</v>
      </c>
      <c r="I200" s="3">
        <v>1137.22</v>
      </c>
      <c r="J200" s="2">
        <f>(E200*F200)</f>
        <v>172.13436000000002</v>
      </c>
      <c r="K200" s="2">
        <f t="shared" ref="K200:K201" si="178">(E200*G200)</f>
        <v>1137.2239999999999</v>
      </c>
      <c r="L200" s="20">
        <f>SUM(J200,K200)</f>
        <v>1309.3583599999999</v>
      </c>
      <c r="M200" s="1">
        <f t="shared" ref="M200:M201" si="179">SUM(J200-H200)</f>
        <v>4.3600000000196815E-3</v>
      </c>
      <c r="N200" s="1">
        <f t="shared" ref="N200:N201" si="180">SUM(K200-I200)</f>
        <v>3.9999999999054126E-3</v>
      </c>
      <c r="O200" s="2"/>
      <c r="P200" s="2"/>
      <c r="Q200" s="1"/>
      <c r="R200" s="1"/>
      <c r="S200" s="1"/>
      <c r="T200" s="19"/>
    </row>
    <row r="201" spans="1:20" ht="13.5" customHeight="1" x14ac:dyDescent="0.2">
      <c r="A201" s="112"/>
      <c r="B201" s="115"/>
      <c r="C201" s="118"/>
      <c r="D201" s="5" t="s">
        <v>19</v>
      </c>
      <c r="E201" s="31">
        <v>45.996000000000002</v>
      </c>
      <c r="F201" s="29">
        <v>3.33</v>
      </c>
      <c r="G201" s="26">
        <v>22</v>
      </c>
      <c r="H201" s="3">
        <v>153.16999999999999</v>
      </c>
      <c r="I201" s="3">
        <v>1011.91</v>
      </c>
      <c r="J201" s="2">
        <f>(E201*F201)</f>
        <v>153.16668000000001</v>
      </c>
      <c r="K201" s="2">
        <f t="shared" si="178"/>
        <v>1011.912</v>
      </c>
      <c r="L201" s="20">
        <f>SUM(J201,K201)</f>
        <v>1165.0786800000001</v>
      </c>
      <c r="M201" s="1">
        <f t="shared" si="179"/>
        <v>-3.3199999999737884E-3</v>
      </c>
      <c r="N201" s="1">
        <f t="shared" si="180"/>
        <v>2.0000000000663931E-3</v>
      </c>
      <c r="O201" s="2"/>
      <c r="P201" s="2"/>
      <c r="Q201" s="1"/>
      <c r="R201" s="1"/>
      <c r="S201" s="1"/>
      <c r="T201" s="19"/>
    </row>
    <row r="202" spans="1:20" ht="24.75" x14ac:dyDescent="0.25">
      <c r="A202" s="8"/>
      <c r="B202" s="8"/>
      <c r="C202" s="8"/>
      <c r="D202" s="34" t="s">
        <v>55</v>
      </c>
      <c r="E202" s="16">
        <f>SUM(E199,E200,E201)</f>
        <v>167.696</v>
      </c>
      <c r="F202" s="16"/>
      <c r="G202" s="16"/>
      <c r="H202" s="44">
        <f>SUM(H199:H201)</f>
        <v>558.42999999999995</v>
      </c>
      <c r="I202" s="44">
        <f>SUM(I199:I201)</f>
        <v>3689.31</v>
      </c>
      <c r="J202" s="16">
        <f t="shared" ref="J202:S202" si="181">SUM(J199,J200,J201)</f>
        <v>558.42768000000001</v>
      </c>
      <c r="K202" s="16">
        <f t="shared" si="181"/>
        <v>3689.3119999999999</v>
      </c>
      <c r="L202" s="16">
        <f t="shared" si="181"/>
        <v>4247.7396800000006</v>
      </c>
      <c r="M202" s="16">
        <f t="shared" si="181"/>
        <v>-2.3199999999690135E-3</v>
      </c>
      <c r="N202" s="16">
        <f t="shared" si="181"/>
        <v>1.9999999998390194E-3</v>
      </c>
      <c r="O202" s="16">
        <f t="shared" si="181"/>
        <v>0</v>
      </c>
      <c r="P202" s="16">
        <f t="shared" si="181"/>
        <v>0</v>
      </c>
      <c r="Q202" s="16">
        <f t="shared" si="181"/>
        <v>0</v>
      </c>
      <c r="R202" s="16">
        <f t="shared" si="181"/>
        <v>0</v>
      </c>
      <c r="S202" s="16">
        <f t="shared" si="181"/>
        <v>0</v>
      </c>
      <c r="T202" s="17"/>
    </row>
    <row r="203" spans="1:20" s="43" customFormat="1" ht="24" x14ac:dyDescent="0.2">
      <c r="A203" s="73"/>
      <c r="B203" s="73"/>
      <c r="C203" s="74"/>
      <c r="D203" s="72" t="s">
        <v>58</v>
      </c>
      <c r="E203" s="75">
        <f>SUM(E190+E194+E198+E202)</f>
        <v>651.19000000000005</v>
      </c>
      <c r="F203" s="75"/>
      <c r="G203" s="75"/>
      <c r="H203" s="76">
        <f>SUM(H202,H198,H194,H190)</f>
        <v>2168.48</v>
      </c>
      <c r="I203" s="76">
        <f>SUM(I202,I198,I194,I190)</f>
        <v>14326.23</v>
      </c>
      <c r="J203" s="75">
        <f t="shared" ref="J203:S203" si="182">SUM(J190+J194+J198+J202)</f>
        <v>2168.4627</v>
      </c>
      <c r="K203" s="75">
        <f t="shared" si="182"/>
        <v>14326.179999999998</v>
      </c>
      <c r="L203" s="75">
        <f t="shared" si="182"/>
        <v>16494.642700000004</v>
      </c>
      <c r="M203" s="75">
        <f>SUM(M202,M198,M194,M190)</f>
        <v>-1.7299999999934812E-2</v>
      </c>
      <c r="N203" s="75">
        <f>SUM(N190,N194,N198,N202)</f>
        <v>-5.0000000000181899E-2</v>
      </c>
      <c r="O203" s="75">
        <f t="shared" si="182"/>
        <v>0</v>
      </c>
      <c r="P203" s="75">
        <f t="shared" si="182"/>
        <v>0</v>
      </c>
      <c r="Q203" s="75">
        <f t="shared" si="182"/>
        <v>0</v>
      </c>
      <c r="R203" s="75">
        <f t="shared" si="182"/>
        <v>0</v>
      </c>
      <c r="S203" s="75">
        <f t="shared" si="182"/>
        <v>0</v>
      </c>
      <c r="T203" s="77"/>
    </row>
    <row r="204" spans="1:20" s="43" customFormat="1" ht="36" x14ac:dyDescent="0.2">
      <c r="A204" s="38"/>
      <c r="B204" s="38"/>
      <c r="C204" s="39"/>
      <c r="D204" s="40" t="s">
        <v>59</v>
      </c>
      <c r="E204" s="41">
        <f>E203+'2013'!E204</f>
        <v>1421.9670000000001</v>
      </c>
      <c r="F204" s="41"/>
      <c r="G204" s="41"/>
      <c r="H204" s="41">
        <f>H203+'2013'!H204</f>
        <v>4735.1499999999996</v>
      </c>
      <c r="I204" s="41">
        <f>I203+'2013'!I204</f>
        <v>21025.710999999999</v>
      </c>
      <c r="J204" s="41">
        <f>J203+'2013'!J204</f>
        <v>4735.1514900000002</v>
      </c>
      <c r="K204" s="41">
        <f>K203+'2013'!K204</f>
        <v>21025.690999999999</v>
      </c>
      <c r="L204" s="41">
        <f>L203+'2013'!L204</f>
        <v>25760.842490000003</v>
      </c>
      <c r="M204" s="41">
        <f>M203+'2013'!M204</f>
        <v>1.4900000001496494E-3</v>
      </c>
      <c r="N204" s="41">
        <f>N203+'2013'!N204</f>
        <v>-1.7000000000056303E-2</v>
      </c>
      <c r="O204" s="41">
        <f>O203+'2013'!O204</f>
        <v>0</v>
      </c>
      <c r="P204" s="41">
        <f>P203+'2013'!P204</f>
        <v>0</v>
      </c>
      <c r="Q204" s="41">
        <f>Q203+'2013'!Q204</f>
        <v>0</v>
      </c>
      <c r="R204" s="41">
        <f>R203+'2013'!R204</f>
        <v>0</v>
      </c>
      <c r="S204" s="41">
        <f>S203+'2013'!S204</f>
        <v>0</v>
      </c>
      <c r="T204" s="42"/>
    </row>
    <row r="205" spans="1:20" ht="12.75" customHeight="1" x14ac:dyDescent="0.2">
      <c r="A205" s="119">
        <v>12</v>
      </c>
      <c r="B205" s="113" t="s">
        <v>35</v>
      </c>
      <c r="C205" s="116" t="s">
        <v>28</v>
      </c>
      <c r="D205" s="5" t="s">
        <v>8</v>
      </c>
      <c r="E205" s="30">
        <v>24.222000000000001</v>
      </c>
      <c r="F205" s="29">
        <v>3.33</v>
      </c>
      <c r="G205" s="26">
        <v>22</v>
      </c>
      <c r="H205" s="3">
        <v>80.66</v>
      </c>
      <c r="I205" s="3">
        <v>532.88</v>
      </c>
      <c r="J205" s="2">
        <f>(E205*F205)</f>
        <v>80.659260000000003</v>
      </c>
      <c r="K205" s="2">
        <f>(E205*G205)</f>
        <v>532.88400000000001</v>
      </c>
      <c r="L205" s="20">
        <f>SUM(J205,K205)</f>
        <v>613.54326000000003</v>
      </c>
      <c r="M205" s="1">
        <f>SUM(J205-H205)</f>
        <v>-7.3999999999330157E-4</v>
      </c>
      <c r="N205" s="1">
        <f>SUM(K205-I205)</f>
        <v>4.0000000000190994E-3</v>
      </c>
      <c r="O205" s="2"/>
      <c r="P205" s="2"/>
      <c r="Q205" s="1"/>
      <c r="R205" s="1"/>
      <c r="S205" s="1"/>
      <c r="T205" s="19"/>
    </row>
    <row r="206" spans="1:20" x14ac:dyDescent="0.2">
      <c r="A206" s="120"/>
      <c r="B206" s="114"/>
      <c r="C206" s="117"/>
      <c r="D206" s="5" t="s">
        <v>9</v>
      </c>
      <c r="E206" s="31">
        <v>19.84</v>
      </c>
      <c r="F206" s="29">
        <v>3.33</v>
      </c>
      <c r="G206" s="26">
        <v>22</v>
      </c>
      <c r="H206" s="3">
        <v>66.069999999999993</v>
      </c>
      <c r="I206" s="3">
        <v>436.49</v>
      </c>
      <c r="J206" s="2">
        <f>(E206*F206)</f>
        <v>66.0672</v>
      </c>
      <c r="K206" s="2">
        <f t="shared" ref="K206:K207" si="183">(E206*G206)</f>
        <v>436.48</v>
      </c>
      <c r="L206" s="20">
        <f>SUM(J206,K206)</f>
        <v>502.54720000000003</v>
      </c>
      <c r="M206" s="1">
        <f t="shared" ref="M206:M207" si="184">SUM(J206-H206)</f>
        <v>-2.7999999999934744E-3</v>
      </c>
      <c r="N206" s="1">
        <f t="shared" ref="N206:N207" si="185">SUM(K206-I206)</f>
        <v>-9.9999999999909051E-3</v>
      </c>
      <c r="O206" s="2"/>
      <c r="P206" s="2"/>
      <c r="Q206" s="1"/>
      <c r="R206" s="1"/>
      <c r="S206" s="1"/>
      <c r="T206" s="19"/>
    </row>
    <row r="207" spans="1:20" x14ac:dyDescent="0.2">
      <c r="A207" s="120"/>
      <c r="B207" s="114"/>
      <c r="C207" s="117"/>
      <c r="D207" s="5" t="s">
        <v>10</v>
      </c>
      <c r="E207" s="53">
        <v>32.008000000000003</v>
      </c>
      <c r="F207" s="29">
        <v>3.33</v>
      </c>
      <c r="G207" s="26">
        <v>22</v>
      </c>
      <c r="H207" s="3">
        <v>106.59</v>
      </c>
      <c r="I207" s="3">
        <v>704.18</v>
      </c>
      <c r="J207" s="2">
        <f>(E207*F207)</f>
        <v>106.58664000000002</v>
      </c>
      <c r="K207" s="2">
        <f t="shared" si="183"/>
        <v>704.17600000000004</v>
      </c>
      <c r="L207" s="20">
        <f>SUM(J207,K207)</f>
        <v>810.76264000000003</v>
      </c>
      <c r="M207" s="1">
        <f t="shared" si="184"/>
        <v>-3.3599999999864849E-3</v>
      </c>
      <c r="N207" s="1">
        <f t="shared" si="185"/>
        <v>-3.9999999999054126E-3</v>
      </c>
      <c r="O207" s="2"/>
      <c r="P207" s="2"/>
      <c r="Q207" s="1"/>
      <c r="R207" s="1"/>
      <c r="S207" s="1"/>
      <c r="T207" s="19"/>
    </row>
    <row r="208" spans="1:20" ht="24" x14ac:dyDescent="0.2">
      <c r="A208" s="120"/>
      <c r="B208" s="114"/>
      <c r="C208" s="117"/>
      <c r="D208" s="34" t="s">
        <v>52</v>
      </c>
      <c r="E208" s="16">
        <f>SUM(E205,E206,E207)</f>
        <v>76.069999999999993</v>
      </c>
      <c r="F208" s="16"/>
      <c r="G208" s="16"/>
      <c r="H208" s="44">
        <f>SUM(H205:H207)</f>
        <v>253.32</v>
      </c>
      <c r="I208" s="44">
        <f>SUM(I205:I207)</f>
        <v>1673.55</v>
      </c>
      <c r="J208" s="16">
        <f t="shared" ref="J208:S208" si="186">SUM(J205,J206,J207)</f>
        <v>253.31310000000002</v>
      </c>
      <c r="K208" s="16">
        <f t="shared" si="186"/>
        <v>1673.54</v>
      </c>
      <c r="L208" s="16">
        <f t="shared" si="186"/>
        <v>1926.8531000000003</v>
      </c>
      <c r="M208" s="16">
        <f t="shared" si="186"/>
        <v>-6.8999999999732609E-3</v>
      </c>
      <c r="N208" s="16">
        <f t="shared" si="186"/>
        <v>-9.9999999998772182E-3</v>
      </c>
      <c r="O208" s="16">
        <f t="shared" si="186"/>
        <v>0</v>
      </c>
      <c r="P208" s="16">
        <f t="shared" si="186"/>
        <v>0</v>
      </c>
      <c r="Q208" s="16">
        <f t="shared" si="186"/>
        <v>0</v>
      </c>
      <c r="R208" s="16">
        <f t="shared" si="186"/>
        <v>0</v>
      </c>
      <c r="S208" s="16">
        <f t="shared" si="186"/>
        <v>0</v>
      </c>
      <c r="T208" s="17"/>
    </row>
    <row r="209" spans="1:20" x14ac:dyDescent="0.2">
      <c r="A209" s="120"/>
      <c r="B209" s="114"/>
      <c r="C209" s="117"/>
      <c r="D209" s="5" t="s">
        <v>11</v>
      </c>
      <c r="E209" s="30">
        <v>38.408000000000001</v>
      </c>
      <c r="F209" s="29">
        <v>3.33</v>
      </c>
      <c r="G209" s="26">
        <v>22</v>
      </c>
      <c r="H209" s="3">
        <v>127.9</v>
      </c>
      <c r="I209" s="3">
        <v>844.98</v>
      </c>
      <c r="J209" s="2">
        <f>(E209*F209)</f>
        <v>127.89864</v>
      </c>
      <c r="K209" s="2">
        <f>(E209*G209)</f>
        <v>844.976</v>
      </c>
      <c r="L209" s="20">
        <f>SUM(J209,K209)</f>
        <v>972.87464</v>
      </c>
      <c r="M209" s="1">
        <f>SUM(J209-H209)</f>
        <v>-1.3600000000053569E-3</v>
      </c>
      <c r="N209" s="1">
        <f>SUM(K209-I209)</f>
        <v>-4.0000000000190994E-3</v>
      </c>
      <c r="O209" s="2"/>
      <c r="P209" s="2"/>
      <c r="Q209" s="1"/>
      <c r="R209" s="1"/>
      <c r="S209" s="1"/>
      <c r="T209" s="19"/>
    </row>
    <row r="210" spans="1:20" x14ac:dyDescent="0.2">
      <c r="A210" s="120"/>
      <c r="B210" s="114"/>
      <c r="C210" s="117"/>
      <c r="D210" s="5" t="s">
        <v>12</v>
      </c>
      <c r="E210" s="30">
        <v>23.35</v>
      </c>
      <c r="F210" s="29">
        <v>3.33</v>
      </c>
      <c r="G210" s="26">
        <v>22</v>
      </c>
      <c r="H210" s="3">
        <v>77.760000000000005</v>
      </c>
      <c r="I210" s="3">
        <v>513.70000000000005</v>
      </c>
      <c r="J210" s="2">
        <f>(E210*F210)</f>
        <v>77.755500000000012</v>
      </c>
      <c r="K210" s="2">
        <f t="shared" ref="K210:K211" si="187">(E210*G210)</f>
        <v>513.70000000000005</v>
      </c>
      <c r="L210" s="20">
        <f>SUM(J210,K210)</f>
        <v>591.45550000000003</v>
      </c>
      <c r="M210" s="1">
        <f t="shared" ref="M210:M211" si="188">SUM(J210-H210)</f>
        <v>-4.4999999999930651E-3</v>
      </c>
      <c r="N210" s="1">
        <f t="shared" ref="N210:N211" si="189">SUM(K210-I210)</f>
        <v>0</v>
      </c>
      <c r="O210" s="2"/>
      <c r="P210" s="2"/>
      <c r="Q210" s="1"/>
      <c r="R210" s="1"/>
      <c r="S210" s="1"/>
      <c r="T210" s="19"/>
    </row>
    <row r="211" spans="1:20" x14ac:dyDescent="0.2">
      <c r="A211" s="120"/>
      <c r="B211" s="115"/>
      <c r="C211" s="117"/>
      <c r="D211" s="5" t="s">
        <v>13</v>
      </c>
      <c r="E211" s="30">
        <v>37.68</v>
      </c>
      <c r="F211" s="29">
        <v>3.33</v>
      </c>
      <c r="G211" s="26">
        <v>22</v>
      </c>
      <c r="H211" s="3">
        <v>125.48</v>
      </c>
      <c r="I211" s="3">
        <v>829.02</v>
      </c>
      <c r="J211" s="2">
        <f>(E211*F211)</f>
        <v>125.4744</v>
      </c>
      <c r="K211" s="2">
        <f t="shared" si="187"/>
        <v>828.96</v>
      </c>
      <c r="L211" s="20">
        <f>SUM(J211,K211)</f>
        <v>954.4344000000001</v>
      </c>
      <c r="M211" s="1">
        <f t="shared" si="188"/>
        <v>-5.6000000000011596E-3</v>
      </c>
      <c r="N211" s="1">
        <f t="shared" si="189"/>
        <v>-5.999999999994543E-2</v>
      </c>
      <c r="O211" s="2"/>
      <c r="P211" s="2"/>
      <c r="Q211" s="1"/>
      <c r="R211" s="1"/>
      <c r="S211" s="1"/>
      <c r="T211" s="19"/>
    </row>
    <row r="212" spans="1:20" ht="24" x14ac:dyDescent="0.2">
      <c r="A212" s="120"/>
      <c r="B212" s="37"/>
      <c r="C212" s="117"/>
      <c r="D212" s="34" t="s">
        <v>53</v>
      </c>
      <c r="E212" s="16">
        <f>SUM(E209,E210,E211)</f>
        <v>99.438000000000002</v>
      </c>
      <c r="F212" s="16"/>
      <c r="G212" s="16"/>
      <c r="H212" s="44">
        <f>SUM(H209:H211)</f>
        <v>331.14000000000004</v>
      </c>
      <c r="I212" s="44">
        <f>SUM(I209:I211)</f>
        <v>2187.6999999999998</v>
      </c>
      <c r="J212" s="16">
        <f t="shared" ref="J212:S212" si="190">SUM(J209,J210,J211)</f>
        <v>331.12854000000004</v>
      </c>
      <c r="K212" s="16">
        <f t="shared" si="190"/>
        <v>2187.636</v>
      </c>
      <c r="L212" s="16">
        <f t="shared" si="190"/>
        <v>2518.7645400000001</v>
      </c>
      <c r="M212" s="16">
        <f t="shared" si="190"/>
        <v>-1.1459999999999582E-2</v>
      </c>
      <c r="N212" s="16">
        <f t="shared" si="190"/>
        <v>-6.399999999996453E-2</v>
      </c>
      <c r="O212" s="16">
        <f t="shared" si="190"/>
        <v>0</v>
      </c>
      <c r="P212" s="16">
        <f t="shared" si="190"/>
        <v>0</v>
      </c>
      <c r="Q212" s="16">
        <f t="shared" si="190"/>
        <v>0</v>
      </c>
      <c r="R212" s="16">
        <f t="shared" si="190"/>
        <v>0</v>
      </c>
      <c r="S212" s="16">
        <f t="shared" si="190"/>
        <v>0</v>
      </c>
      <c r="T212" s="17"/>
    </row>
    <row r="213" spans="1:20" ht="12.75" customHeight="1" x14ac:dyDescent="0.2">
      <c r="A213" s="120"/>
      <c r="B213" s="113" t="s">
        <v>29</v>
      </c>
      <c r="C213" s="117"/>
      <c r="D213" s="5" t="s">
        <v>14</v>
      </c>
      <c r="E213" s="30">
        <v>41.247999999999998</v>
      </c>
      <c r="F213" s="29">
        <v>3.33</v>
      </c>
      <c r="G213" s="26">
        <v>22</v>
      </c>
      <c r="H213" s="3">
        <v>137.36000000000001</v>
      </c>
      <c r="I213" s="3">
        <v>907.46</v>
      </c>
      <c r="J213" s="2">
        <f>(E213*F213)</f>
        <v>137.35584</v>
      </c>
      <c r="K213" s="2">
        <f>(E213*G213)</f>
        <v>907.4559999999999</v>
      </c>
      <c r="L213" s="20">
        <f>SUM(J213,K213)</f>
        <v>1044.8118399999998</v>
      </c>
      <c r="M213" s="1">
        <f>SUM(J213-H213)</f>
        <v>-4.1600000000130422E-3</v>
      </c>
      <c r="N213" s="1">
        <f>SUM(K213-I213)</f>
        <v>-4.0000000001327862E-3</v>
      </c>
      <c r="O213" s="2"/>
      <c r="P213" s="2"/>
      <c r="Q213" s="1"/>
      <c r="R213" s="1"/>
      <c r="S213" s="1"/>
      <c r="T213" s="19"/>
    </row>
    <row r="214" spans="1:20" x14ac:dyDescent="0.2">
      <c r="A214" s="120"/>
      <c r="B214" s="114"/>
      <c r="C214" s="117"/>
      <c r="D214" s="5" t="s">
        <v>15</v>
      </c>
      <c r="E214" s="30">
        <v>36.304000000000002</v>
      </c>
      <c r="F214" s="29">
        <v>3.33</v>
      </c>
      <c r="G214" s="26">
        <v>22</v>
      </c>
      <c r="H214" s="3">
        <v>120.89</v>
      </c>
      <c r="I214" s="3">
        <v>798.69</v>
      </c>
      <c r="J214" s="2">
        <f>(E214*F214)</f>
        <v>120.89232000000001</v>
      </c>
      <c r="K214" s="2">
        <f t="shared" ref="K214:K215" si="191">(E214*G214)</f>
        <v>798.6880000000001</v>
      </c>
      <c r="L214" s="20">
        <f>SUM(J214,K214)</f>
        <v>919.58032000000014</v>
      </c>
      <c r="M214" s="1">
        <f t="shared" ref="M214:M215" si="192">SUM(J214-H214)</f>
        <v>2.3200000000116461E-3</v>
      </c>
      <c r="N214" s="1">
        <f t="shared" ref="N214:N215" si="193">SUM(K214-I214)</f>
        <v>-1.9999999999527063E-3</v>
      </c>
      <c r="O214" s="2"/>
      <c r="P214" s="2"/>
      <c r="Q214" s="1"/>
      <c r="R214" s="1"/>
      <c r="S214" s="1"/>
      <c r="T214" s="19"/>
    </row>
    <row r="215" spans="1:20" x14ac:dyDescent="0.2">
      <c r="A215" s="120"/>
      <c r="B215" s="114"/>
      <c r="C215" s="117"/>
      <c r="D215" s="5" t="s">
        <v>16</v>
      </c>
      <c r="E215" s="53">
        <v>46.728000000000002</v>
      </c>
      <c r="F215" s="29">
        <v>3.33</v>
      </c>
      <c r="G215" s="26">
        <v>22</v>
      </c>
      <c r="H215" s="3">
        <v>155.6</v>
      </c>
      <c r="I215" s="3">
        <v>1028.02</v>
      </c>
      <c r="J215" s="2">
        <f>(E215*F215)</f>
        <v>155.60424</v>
      </c>
      <c r="K215" s="2">
        <f t="shared" si="191"/>
        <v>1028.0160000000001</v>
      </c>
      <c r="L215" s="20">
        <f>SUM(J215,K215)</f>
        <v>1183.6202400000002</v>
      </c>
      <c r="M215" s="1">
        <f t="shared" si="192"/>
        <v>4.2400000000100135E-3</v>
      </c>
      <c r="N215" s="1">
        <f t="shared" si="193"/>
        <v>-3.9999999999054126E-3</v>
      </c>
      <c r="O215" s="2"/>
      <c r="P215" s="2"/>
      <c r="Q215" s="1"/>
      <c r="R215" s="1"/>
      <c r="S215" s="1"/>
      <c r="T215" s="19"/>
    </row>
    <row r="216" spans="1:20" ht="24" x14ac:dyDescent="0.2">
      <c r="A216" s="120"/>
      <c r="B216" s="114"/>
      <c r="C216" s="117"/>
      <c r="D216" s="34" t="s">
        <v>54</v>
      </c>
      <c r="E216" s="16">
        <f>SUM(E213,E214,E215)</f>
        <v>124.28</v>
      </c>
      <c r="F216" s="16"/>
      <c r="G216" s="16"/>
      <c r="H216" s="44">
        <f>SUM(H213:H215)</f>
        <v>413.85</v>
      </c>
      <c r="I216" s="44">
        <f>SUM(I213:I215)</f>
        <v>2734.17</v>
      </c>
      <c r="J216" s="16">
        <f t="shared" ref="J216:S216" si="194">SUM(J213,J214,J215)</f>
        <v>413.85239999999999</v>
      </c>
      <c r="K216" s="16">
        <f t="shared" si="194"/>
        <v>2734.16</v>
      </c>
      <c r="L216" s="16">
        <f t="shared" si="194"/>
        <v>3148.0124000000001</v>
      </c>
      <c r="M216" s="16">
        <f t="shared" si="194"/>
        <v>2.4000000000086175E-3</v>
      </c>
      <c r="N216" s="16">
        <f t="shared" si="194"/>
        <v>-9.9999999999909051E-3</v>
      </c>
      <c r="O216" s="16">
        <f t="shared" si="194"/>
        <v>0</v>
      </c>
      <c r="P216" s="16">
        <f t="shared" si="194"/>
        <v>0</v>
      </c>
      <c r="Q216" s="16">
        <f t="shared" si="194"/>
        <v>0</v>
      </c>
      <c r="R216" s="16">
        <f t="shared" si="194"/>
        <v>0</v>
      </c>
      <c r="S216" s="16">
        <f t="shared" si="194"/>
        <v>0</v>
      </c>
      <c r="T216" s="17"/>
    </row>
    <row r="217" spans="1:20" x14ac:dyDescent="0.2">
      <c r="A217" s="120"/>
      <c r="B217" s="114"/>
      <c r="C217" s="117"/>
      <c r="D217" s="5" t="s">
        <v>17</v>
      </c>
      <c r="E217" s="30">
        <v>43.155000000000001</v>
      </c>
      <c r="F217" s="29">
        <v>3.33</v>
      </c>
      <c r="G217" s="26">
        <v>22</v>
      </c>
      <c r="H217" s="3">
        <v>143.71</v>
      </c>
      <c r="I217" s="3">
        <v>949.41</v>
      </c>
      <c r="J217" s="2">
        <f>(E217*F217)</f>
        <v>143.70615000000001</v>
      </c>
      <c r="K217" s="2">
        <f>(E217*G217)</f>
        <v>949.41000000000008</v>
      </c>
      <c r="L217" s="20">
        <f>SUM(J217,K217)</f>
        <v>1093.1161500000001</v>
      </c>
      <c r="M217" s="1">
        <f>SUM(J217-H217)</f>
        <v>-3.8499999999999091E-3</v>
      </c>
      <c r="N217" s="1">
        <f>SUM(K217-I217)</f>
        <v>1.1368683772161603E-13</v>
      </c>
      <c r="O217" s="2"/>
      <c r="P217" s="2"/>
      <c r="Q217" s="1"/>
      <c r="R217" s="1"/>
      <c r="S217" s="1"/>
      <c r="T217" s="19"/>
    </row>
    <row r="218" spans="1:20" x14ac:dyDescent="0.2">
      <c r="A218" s="120"/>
      <c r="B218" s="114"/>
      <c r="C218" s="117"/>
      <c r="D218" s="5" t="s">
        <v>18</v>
      </c>
      <c r="E218" s="30">
        <v>47.811</v>
      </c>
      <c r="F218" s="29">
        <v>3.33</v>
      </c>
      <c r="G218" s="26">
        <v>22</v>
      </c>
      <c r="H218" s="3">
        <v>159.21</v>
      </c>
      <c r="I218" s="3">
        <v>1051.8399999999999</v>
      </c>
      <c r="J218" s="2">
        <f>(E218*F218)</f>
        <v>159.21063000000001</v>
      </c>
      <c r="K218" s="2">
        <f t="shared" ref="K218:K219" si="195">(E218*G218)</f>
        <v>1051.8420000000001</v>
      </c>
      <c r="L218" s="20">
        <f>SUM(J218,K218)</f>
        <v>1211.0526300000001</v>
      </c>
      <c r="M218" s="1">
        <f t="shared" ref="M218:M219" si="196">SUM(J218-H218)</f>
        <v>6.3000000000101863E-4</v>
      </c>
      <c r="N218" s="1">
        <f t="shared" ref="N218:N219" si="197">SUM(K218-I218)</f>
        <v>2.00000000018008E-3</v>
      </c>
      <c r="O218" s="2"/>
      <c r="P218" s="2"/>
      <c r="Q218" s="1"/>
      <c r="R218" s="1"/>
      <c r="S218" s="1"/>
      <c r="T218" s="19"/>
    </row>
    <row r="219" spans="1:20" x14ac:dyDescent="0.2">
      <c r="A219" s="121"/>
      <c r="B219" s="115"/>
      <c r="C219" s="118"/>
      <c r="D219" s="5" t="s">
        <v>19</v>
      </c>
      <c r="E219" s="53">
        <v>52.445999999999998</v>
      </c>
      <c r="F219" s="29">
        <v>3.33</v>
      </c>
      <c r="G219" s="26">
        <v>22</v>
      </c>
      <c r="H219" s="3">
        <v>174.65</v>
      </c>
      <c r="I219" s="3">
        <v>1153.81</v>
      </c>
      <c r="J219" s="2">
        <f>(E219*F219)</f>
        <v>174.64518000000001</v>
      </c>
      <c r="K219" s="2">
        <f t="shared" si="195"/>
        <v>1153.8119999999999</v>
      </c>
      <c r="L219" s="20">
        <f>SUM(J219,K219)</f>
        <v>1328.4571799999999</v>
      </c>
      <c r="M219" s="1">
        <f t="shared" si="196"/>
        <v>-4.8199999999951615E-3</v>
      </c>
      <c r="N219" s="1">
        <f t="shared" si="197"/>
        <v>1.9999999999527063E-3</v>
      </c>
      <c r="O219" s="2"/>
      <c r="P219" s="2"/>
      <c r="Q219" s="1"/>
      <c r="R219" s="1"/>
      <c r="S219" s="1"/>
      <c r="T219" s="19"/>
    </row>
    <row r="220" spans="1:20" ht="24" x14ac:dyDescent="0.2">
      <c r="A220" s="14"/>
      <c r="B220" s="14"/>
      <c r="C220" s="14"/>
      <c r="D220" s="34" t="s">
        <v>55</v>
      </c>
      <c r="E220" s="16">
        <f>SUM(E217,E218,E219)</f>
        <v>143.41200000000001</v>
      </c>
      <c r="F220" s="16"/>
      <c r="G220" s="16"/>
      <c r="H220" s="44">
        <f>SUM(H217:H219)</f>
        <v>477.57000000000005</v>
      </c>
      <c r="I220" s="44">
        <f>SUM(I217:I219)</f>
        <v>3155.06</v>
      </c>
      <c r="J220" s="16">
        <f t="shared" ref="J220:S220" si="198">SUM(J217,J218,J219)</f>
        <v>477.56196</v>
      </c>
      <c r="K220" s="16">
        <f t="shared" si="198"/>
        <v>3155.0640000000003</v>
      </c>
      <c r="L220" s="16">
        <f t="shared" si="198"/>
        <v>3632.6259599999998</v>
      </c>
      <c r="M220" s="16">
        <f t="shared" si="198"/>
        <v>-8.0399999999940519E-3</v>
      </c>
      <c r="N220" s="16">
        <f t="shared" si="198"/>
        <v>4.0000000002464731E-3</v>
      </c>
      <c r="O220" s="16">
        <f t="shared" si="198"/>
        <v>0</v>
      </c>
      <c r="P220" s="16">
        <f t="shared" si="198"/>
        <v>0</v>
      </c>
      <c r="Q220" s="16">
        <f t="shared" si="198"/>
        <v>0</v>
      </c>
      <c r="R220" s="16">
        <f t="shared" si="198"/>
        <v>0</v>
      </c>
      <c r="S220" s="16">
        <f t="shared" si="198"/>
        <v>0</v>
      </c>
      <c r="T220" s="17"/>
    </row>
    <row r="221" spans="1:20" s="43" customFormat="1" ht="24" x14ac:dyDescent="0.2">
      <c r="A221" s="73"/>
      <c r="B221" s="73"/>
      <c r="C221" s="74"/>
      <c r="D221" s="72" t="s">
        <v>58</v>
      </c>
      <c r="E221" s="75">
        <f>SUM(E208,E212,E216,E220)</f>
        <v>443.20000000000005</v>
      </c>
      <c r="F221" s="75"/>
      <c r="G221" s="75"/>
      <c r="H221" s="76">
        <f>SUM(H208,H212,H216,H220)</f>
        <v>1475.88</v>
      </c>
      <c r="I221" s="76">
        <f>SUM(I208,I212,I216,I220)</f>
        <v>9750.48</v>
      </c>
      <c r="J221" s="75">
        <f>SUM(J208,J212,J216,J220)</f>
        <v>1475.856</v>
      </c>
      <c r="K221" s="75">
        <f>SUM(K208,K212,K216,K220)</f>
        <v>9750.4</v>
      </c>
      <c r="L221" s="75">
        <f>SUM(L208,L212,L216,L220)</f>
        <v>11226.255999999999</v>
      </c>
      <c r="M221" s="75">
        <f>SUM(M219,M215,M211,M207)</f>
        <v>-9.5399999999727925E-3</v>
      </c>
      <c r="N221" s="75">
        <f>SUM(N207,N211,N215,N219)</f>
        <v>-6.5999999999803549E-2</v>
      </c>
      <c r="O221" s="75">
        <f t="shared" ref="O221:S221" si="199">SUM(O207+O211+O215+O219)</f>
        <v>0</v>
      </c>
      <c r="P221" s="75">
        <f t="shared" si="199"/>
        <v>0</v>
      </c>
      <c r="Q221" s="75">
        <f t="shared" si="199"/>
        <v>0</v>
      </c>
      <c r="R221" s="75">
        <f t="shared" si="199"/>
        <v>0</v>
      </c>
      <c r="S221" s="75">
        <f t="shared" si="199"/>
        <v>0</v>
      </c>
      <c r="T221" s="77"/>
    </row>
    <row r="222" spans="1:20" s="43" customFormat="1" ht="36" x14ac:dyDescent="0.2">
      <c r="A222" s="38"/>
      <c r="B222" s="38"/>
      <c r="C222" s="39"/>
      <c r="D222" s="40" t="s">
        <v>59</v>
      </c>
      <c r="E222" s="41">
        <f>E221+'2013'!E222</f>
        <v>1431.768</v>
      </c>
      <c r="F222" s="41"/>
      <c r="G222" s="41"/>
      <c r="H222" s="41">
        <f>H221+'2013'!H222</f>
        <v>4767.8279999999995</v>
      </c>
      <c r="I222" s="41">
        <f>I221+'2013'!I222</f>
        <v>19137.519</v>
      </c>
      <c r="J222" s="41">
        <f>J221+'2013'!J222</f>
        <v>4767.7936299999992</v>
      </c>
      <c r="K222" s="41">
        <f>K221+'2013'!K222</f>
        <v>19137.393</v>
      </c>
      <c r="L222" s="41">
        <f>L221+'2013'!L222</f>
        <v>23905.18663</v>
      </c>
      <c r="M222" s="41">
        <f>M221+'2013'!M222</f>
        <v>-2.4909999999927379E-2</v>
      </c>
      <c r="N222" s="41">
        <f>N221+'2013'!N222</f>
        <v>-7.0000000000117524E-2</v>
      </c>
      <c r="O222" s="41">
        <f>O221+'2013'!O222</f>
        <v>0</v>
      </c>
      <c r="P222" s="41">
        <f>P221+'2013'!P222</f>
        <v>0</v>
      </c>
      <c r="Q222" s="41">
        <f>Q221+'2013'!Q222</f>
        <v>0</v>
      </c>
      <c r="R222" s="41">
        <f>R221+'2013'!R222</f>
        <v>0</v>
      </c>
      <c r="S222" s="41">
        <f>S221+'2013'!S222</f>
        <v>0</v>
      </c>
      <c r="T222" s="42"/>
    </row>
    <row r="223" spans="1:20" s="6" customFormat="1" ht="25.5" x14ac:dyDescent="0.2">
      <c r="A223" s="81"/>
      <c r="B223" s="81"/>
      <c r="C223" s="81"/>
      <c r="D223" s="82" t="s">
        <v>60</v>
      </c>
      <c r="E223" s="80">
        <f>E23+E41+E59+E77+E95+E113+E131+E149+E167+E185+E203+E221</f>
        <v>135946.87899999999</v>
      </c>
      <c r="F223" s="80"/>
      <c r="G223" s="80"/>
      <c r="H223" s="80">
        <f t="shared" ref="H223:S223" si="200">H23+H41+H59+H77+H95+H113+H131+H149+H167+H185+H203+H221</f>
        <v>505828.8</v>
      </c>
      <c r="I223" s="80">
        <f t="shared" si="200"/>
        <v>2519399.5099999998</v>
      </c>
      <c r="J223" s="80">
        <f t="shared" si="200"/>
        <v>608043.79827000003</v>
      </c>
      <c r="K223" s="80">
        <f t="shared" si="200"/>
        <v>2990831.3380000005</v>
      </c>
      <c r="L223" s="80">
        <f t="shared" si="200"/>
        <v>3550327.8355800002</v>
      </c>
      <c r="M223" s="80">
        <f t="shared" si="200"/>
        <v>102215.01446999999</v>
      </c>
      <c r="N223" s="80">
        <f t="shared" si="200"/>
        <v>471431.89800000004</v>
      </c>
      <c r="O223" s="80">
        <f t="shared" si="200"/>
        <v>0</v>
      </c>
      <c r="P223" s="80">
        <f t="shared" si="200"/>
        <v>0</v>
      </c>
      <c r="Q223" s="80">
        <f t="shared" si="200"/>
        <v>0</v>
      </c>
      <c r="R223" s="80">
        <f t="shared" si="200"/>
        <v>0</v>
      </c>
      <c r="S223" s="80">
        <f t="shared" si="200"/>
        <v>0</v>
      </c>
    </row>
    <row r="224" spans="1:20" s="6" customFormat="1" x14ac:dyDescent="0.2">
      <c r="O224" s="7"/>
    </row>
    <row r="225" spans="15:15" s="6" customFormat="1" x14ac:dyDescent="0.2">
      <c r="O225" s="7"/>
    </row>
    <row r="226" spans="15:15" s="6" customFormat="1" x14ac:dyDescent="0.2">
      <c r="O226" s="7"/>
    </row>
    <row r="227" spans="15:15" s="6" customFormat="1" x14ac:dyDescent="0.2">
      <c r="O227" s="7"/>
    </row>
    <row r="228" spans="15:15" s="6" customFormat="1" x14ac:dyDescent="0.2">
      <c r="O228" s="7"/>
    </row>
  </sheetData>
  <sheetProtection password="C7D0" sheet="1" objects="1" scenarios="1"/>
  <mergeCells count="59">
    <mergeCell ref="A2:A5"/>
    <mergeCell ref="B2:B5"/>
    <mergeCell ref="C2:C5"/>
    <mergeCell ref="D2:E4"/>
    <mergeCell ref="J2:J5"/>
    <mergeCell ref="K2:K5"/>
    <mergeCell ref="L2:L5"/>
    <mergeCell ref="M2:M5"/>
    <mergeCell ref="C1:D1"/>
    <mergeCell ref="T2:T5"/>
    <mergeCell ref="N2:N5"/>
    <mergeCell ref="O2:O5"/>
    <mergeCell ref="P2:P5"/>
    <mergeCell ref="F2:F5"/>
    <mergeCell ref="Q2:Q5"/>
    <mergeCell ref="R2:R5"/>
    <mergeCell ref="S2:S5"/>
    <mergeCell ref="G2:G5"/>
    <mergeCell ref="H2:I4"/>
    <mergeCell ref="A7:A21"/>
    <mergeCell ref="B7:B21"/>
    <mergeCell ref="C7:C21"/>
    <mergeCell ref="A25:A39"/>
    <mergeCell ref="B25:B39"/>
    <mergeCell ref="C25:C39"/>
    <mergeCell ref="A43:A57"/>
    <mergeCell ref="B43:B57"/>
    <mergeCell ref="C43:C57"/>
    <mergeCell ref="A61:A75"/>
    <mergeCell ref="B61:B75"/>
    <mergeCell ref="C61:C75"/>
    <mergeCell ref="A79:A93"/>
    <mergeCell ref="B79:B93"/>
    <mergeCell ref="C79:C93"/>
    <mergeCell ref="A97:A111"/>
    <mergeCell ref="B97:B111"/>
    <mergeCell ref="C97:C111"/>
    <mergeCell ref="A115:A129"/>
    <mergeCell ref="B115:B129"/>
    <mergeCell ref="C115:C129"/>
    <mergeCell ref="A133:A147"/>
    <mergeCell ref="B133:B147"/>
    <mergeCell ref="C133:C147"/>
    <mergeCell ref="A151:A165"/>
    <mergeCell ref="B151:B157"/>
    <mergeCell ref="C151:C165"/>
    <mergeCell ref="B159:B165"/>
    <mergeCell ref="A169:A183"/>
    <mergeCell ref="B169:B175"/>
    <mergeCell ref="C169:C183"/>
    <mergeCell ref="B177:B183"/>
    <mergeCell ref="A187:A201"/>
    <mergeCell ref="B187:B193"/>
    <mergeCell ref="C187:C201"/>
    <mergeCell ref="B195:B201"/>
    <mergeCell ref="A205:A219"/>
    <mergeCell ref="B205:B211"/>
    <mergeCell ref="C205:C219"/>
    <mergeCell ref="B213:B219"/>
  </mergeCells>
  <pageMargins left="0.7" right="0.59" top="0.75" bottom="0.75" header="0.3" footer="0.3"/>
  <pageSetup paperSize="9" scale="53" orientation="landscape" r:id="rId1"/>
  <rowBreaks count="4" manualBreakCount="4">
    <brk id="42" max="19" man="1"/>
    <brk id="96" max="19" man="1"/>
    <brk id="150" max="19" man="1"/>
    <brk id="204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1"/>
  <sheetViews>
    <sheetView view="pageBreakPreview" topLeftCell="A100" zoomScale="73" zoomScaleNormal="75" zoomScaleSheetLayoutView="73" workbookViewId="0">
      <selection activeCell="K131" sqref="K131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2.5703125" customWidth="1"/>
    <col min="9" max="9" width="13" customWidth="1"/>
    <col min="10" max="14" width="12.85546875" customWidth="1"/>
    <col min="15" max="15" width="14.42578125" style="4" customWidth="1"/>
    <col min="16" max="16" width="12.85546875" customWidth="1"/>
    <col min="17" max="18" width="14.5703125" customWidth="1"/>
    <col min="19" max="19" width="12.85546875" customWidth="1"/>
    <col min="20" max="20" width="15.28515625" customWidth="1"/>
    <col min="21" max="21" width="17.140625" customWidth="1"/>
  </cols>
  <sheetData>
    <row r="1" spans="1:21" s="6" customFormat="1" ht="15.75" customHeight="1" x14ac:dyDescent="0.25">
      <c r="A1" s="8"/>
      <c r="B1" s="9" t="s">
        <v>0</v>
      </c>
      <c r="C1" s="136">
        <v>2015</v>
      </c>
      <c r="D1" s="137"/>
      <c r="E1" s="10"/>
      <c r="F1" s="11"/>
      <c r="G1" s="11"/>
      <c r="H1" s="10"/>
      <c r="I1" s="10"/>
      <c r="J1" s="11"/>
      <c r="K1" s="11"/>
      <c r="L1" s="11"/>
      <c r="M1" s="10"/>
      <c r="N1" s="10"/>
      <c r="O1" s="11"/>
      <c r="P1" s="10"/>
      <c r="Q1" s="10"/>
      <c r="R1" s="10"/>
      <c r="S1" s="10"/>
      <c r="T1" s="10"/>
      <c r="U1" s="10"/>
    </row>
    <row r="2" spans="1:21" s="6" customFormat="1" ht="13.5" customHeight="1" x14ac:dyDescent="0.2">
      <c r="A2" s="116" t="s">
        <v>1</v>
      </c>
      <c r="B2" s="116" t="s">
        <v>2</v>
      </c>
      <c r="C2" s="144" t="s">
        <v>3</v>
      </c>
      <c r="D2" s="147" t="s">
        <v>4</v>
      </c>
      <c r="E2" s="148"/>
      <c r="F2" s="116" t="s">
        <v>50</v>
      </c>
      <c r="G2" s="116" t="s">
        <v>51</v>
      </c>
      <c r="H2" s="138" t="s">
        <v>47</v>
      </c>
      <c r="I2" s="139"/>
      <c r="J2" s="116" t="s">
        <v>46</v>
      </c>
      <c r="K2" s="116" t="s">
        <v>45</v>
      </c>
      <c r="L2" s="116" t="s">
        <v>5</v>
      </c>
      <c r="M2" s="116" t="s">
        <v>44</v>
      </c>
      <c r="N2" s="116" t="s">
        <v>43</v>
      </c>
      <c r="O2" s="116" t="s">
        <v>40</v>
      </c>
      <c r="P2" s="116" t="s">
        <v>41</v>
      </c>
      <c r="Q2" s="116" t="s">
        <v>37</v>
      </c>
      <c r="R2" s="116" t="s">
        <v>61</v>
      </c>
      <c r="S2" s="116" t="s">
        <v>38</v>
      </c>
      <c r="T2" s="116" t="s">
        <v>39</v>
      </c>
      <c r="U2" s="116" t="s">
        <v>42</v>
      </c>
    </row>
    <row r="3" spans="1:21" s="6" customFormat="1" ht="12.75" customHeight="1" x14ac:dyDescent="0.2">
      <c r="A3" s="117"/>
      <c r="B3" s="117"/>
      <c r="C3" s="145"/>
      <c r="D3" s="149"/>
      <c r="E3" s="150"/>
      <c r="F3" s="117"/>
      <c r="G3" s="117"/>
      <c r="H3" s="140"/>
      <c r="I3" s="141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s="6" customFormat="1" x14ac:dyDescent="0.2">
      <c r="A4" s="117"/>
      <c r="B4" s="117"/>
      <c r="C4" s="145"/>
      <c r="D4" s="151"/>
      <c r="E4" s="152"/>
      <c r="F4" s="117"/>
      <c r="G4" s="117"/>
      <c r="H4" s="142"/>
      <c r="I4" s="143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s="6" customFormat="1" ht="126" customHeight="1" x14ac:dyDescent="0.2">
      <c r="A5" s="118"/>
      <c r="B5" s="118"/>
      <c r="C5" s="146"/>
      <c r="D5" s="32" t="s">
        <v>6</v>
      </c>
      <c r="E5" s="32" t="s">
        <v>7</v>
      </c>
      <c r="F5" s="118"/>
      <c r="G5" s="118"/>
      <c r="H5" s="36" t="s">
        <v>48</v>
      </c>
      <c r="I5" s="36" t="s">
        <v>49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x14ac:dyDescent="0.2">
      <c r="A6" s="12">
        <v>1</v>
      </c>
      <c r="B6" s="12">
        <v>2</v>
      </c>
      <c r="C6" s="12">
        <v>3</v>
      </c>
      <c r="D6" s="22">
        <v>4</v>
      </c>
      <c r="E6" s="22">
        <v>5</v>
      </c>
      <c r="F6" s="22">
        <v>11</v>
      </c>
      <c r="G6" s="22">
        <v>11</v>
      </c>
      <c r="H6" s="12"/>
      <c r="I6" s="12"/>
      <c r="J6" s="12">
        <v>8</v>
      </c>
      <c r="K6" s="12">
        <v>9</v>
      </c>
      <c r="L6" s="12">
        <v>10</v>
      </c>
      <c r="M6" s="12">
        <v>17</v>
      </c>
      <c r="N6" s="12">
        <v>18</v>
      </c>
      <c r="O6" s="12">
        <v>14</v>
      </c>
      <c r="P6" s="12">
        <v>15</v>
      </c>
      <c r="Q6" s="12">
        <v>20</v>
      </c>
      <c r="R6" s="12"/>
      <c r="S6" s="12">
        <v>21</v>
      </c>
      <c r="T6" s="12">
        <v>22</v>
      </c>
      <c r="U6" s="13">
        <v>23</v>
      </c>
    </row>
    <row r="7" spans="1:21" x14ac:dyDescent="0.2">
      <c r="A7" s="119">
        <v>1</v>
      </c>
      <c r="B7" s="125" t="s">
        <v>36</v>
      </c>
      <c r="C7" s="128" t="s">
        <v>21</v>
      </c>
      <c r="D7" s="24" t="s">
        <v>8</v>
      </c>
      <c r="E7" s="25">
        <v>4236.46</v>
      </c>
      <c r="F7" s="26">
        <v>4.7699999999999996</v>
      </c>
      <c r="G7" s="26">
        <v>14</v>
      </c>
      <c r="H7" s="3">
        <v>20207.91</v>
      </c>
      <c r="I7" s="3">
        <v>59310.44</v>
      </c>
      <c r="J7" s="20">
        <f>(E7*F7)</f>
        <v>20207.914199999999</v>
      </c>
      <c r="K7" s="20">
        <f>(E7*G7)</f>
        <v>59310.44</v>
      </c>
      <c r="L7" s="20">
        <f>SUM(J7,K7)</f>
        <v>79518.354200000002</v>
      </c>
      <c r="M7" s="21">
        <f>SUM(J7-H7)</f>
        <v>4.1999999994004611E-3</v>
      </c>
      <c r="N7" s="21">
        <f>SUM(K7-I7)</f>
        <v>0</v>
      </c>
      <c r="O7" s="20"/>
      <c r="P7" s="20"/>
      <c r="Q7" s="21"/>
      <c r="R7" s="21"/>
      <c r="S7" s="21"/>
      <c r="T7" s="21"/>
      <c r="U7" s="18"/>
    </row>
    <row r="8" spans="1:21" x14ac:dyDescent="0.2">
      <c r="A8" s="120"/>
      <c r="B8" s="126"/>
      <c r="C8" s="129"/>
      <c r="D8" s="27" t="s">
        <v>9</v>
      </c>
      <c r="E8" s="28">
        <v>4115.68</v>
      </c>
      <c r="F8" s="26">
        <v>4.7699999999999996</v>
      </c>
      <c r="G8" s="26">
        <v>14</v>
      </c>
      <c r="H8" s="3">
        <v>19631.79</v>
      </c>
      <c r="I8" s="3">
        <v>57619.519999999997</v>
      </c>
      <c r="J8" s="20">
        <f t="shared" ref="J8:J21" si="0">(E8*F8)</f>
        <v>19631.793600000001</v>
      </c>
      <c r="K8" s="20">
        <f t="shared" ref="K8:K9" si="1">(E8*G8)</f>
        <v>57619.520000000004</v>
      </c>
      <c r="L8" s="20">
        <f t="shared" ref="L8:L21" si="2">SUM(J8,K8)</f>
        <v>77251.313600000009</v>
      </c>
      <c r="M8" s="21">
        <f t="shared" ref="M8:N21" si="3">SUM(J8-H8)</f>
        <v>3.6000000000058208E-3</v>
      </c>
      <c r="N8" s="21">
        <f t="shared" si="3"/>
        <v>7.2759576141834259E-12</v>
      </c>
      <c r="O8" s="2"/>
      <c r="P8" s="2"/>
      <c r="Q8" s="1"/>
      <c r="R8" s="1"/>
      <c r="S8" s="1"/>
      <c r="T8" s="1"/>
      <c r="U8" s="19"/>
    </row>
    <row r="9" spans="1:21" x14ac:dyDescent="0.2">
      <c r="A9" s="120"/>
      <c r="B9" s="126"/>
      <c r="C9" s="129"/>
      <c r="D9" s="27" t="s">
        <v>10</v>
      </c>
      <c r="E9" s="28">
        <v>4561.38</v>
      </c>
      <c r="F9" s="26">
        <v>4.7699999999999996</v>
      </c>
      <c r="G9" s="26">
        <v>14</v>
      </c>
      <c r="H9" s="3">
        <v>21757.78</v>
      </c>
      <c r="I9" s="3">
        <v>63859.32</v>
      </c>
      <c r="J9" s="20">
        <f t="shared" si="0"/>
        <v>21757.782599999999</v>
      </c>
      <c r="K9" s="20">
        <f t="shared" si="1"/>
        <v>63859.32</v>
      </c>
      <c r="L9" s="20">
        <f t="shared" si="2"/>
        <v>85617.102599999998</v>
      </c>
      <c r="M9" s="21">
        <f t="shared" si="3"/>
        <v>2.599999999802094E-3</v>
      </c>
      <c r="N9" s="21">
        <f t="shared" si="3"/>
        <v>0</v>
      </c>
      <c r="O9" s="2"/>
      <c r="P9" s="2"/>
      <c r="Q9" s="1"/>
      <c r="R9" s="1"/>
      <c r="S9" s="1"/>
      <c r="T9" s="1"/>
      <c r="U9" s="19"/>
    </row>
    <row r="10" spans="1:21" ht="24" x14ac:dyDescent="0.2">
      <c r="A10" s="120"/>
      <c r="B10" s="126"/>
      <c r="C10" s="129"/>
      <c r="D10" s="34" t="s">
        <v>52</v>
      </c>
      <c r="E10" s="16">
        <f>SUM(E7,E8,E9)</f>
        <v>12913.52</v>
      </c>
      <c r="F10" s="16"/>
      <c r="G10" s="16"/>
      <c r="H10" s="44">
        <f>SUM(H7:H9)</f>
        <v>61597.479999999996</v>
      </c>
      <c r="I10" s="44">
        <f>SUM(I7:I9)</f>
        <v>180789.28</v>
      </c>
      <c r="J10" s="16">
        <f t="shared" ref="J10:T10" si="4">SUM(J7,J8,J9)</f>
        <v>61597.490400000002</v>
      </c>
      <c r="K10" s="16">
        <f t="shared" si="4"/>
        <v>180789.28</v>
      </c>
      <c r="L10" s="16">
        <f t="shared" si="4"/>
        <v>242386.77039999998</v>
      </c>
      <c r="M10" s="16">
        <f t="shared" si="4"/>
        <v>1.0399999999208376E-2</v>
      </c>
      <c r="N10" s="16">
        <f t="shared" si="4"/>
        <v>7.2759576141834259E-12</v>
      </c>
      <c r="O10" s="16">
        <f t="shared" si="4"/>
        <v>0</v>
      </c>
      <c r="P10" s="16">
        <f t="shared" si="4"/>
        <v>0</v>
      </c>
      <c r="Q10" s="16">
        <f t="shared" si="4"/>
        <v>0</v>
      </c>
      <c r="R10" s="16"/>
      <c r="S10" s="16">
        <f t="shared" si="4"/>
        <v>0</v>
      </c>
      <c r="T10" s="16">
        <f t="shared" si="4"/>
        <v>0</v>
      </c>
      <c r="U10" s="17"/>
    </row>
    <row r="11" spans="1:21" x14ac:dyDescent="0.2">
      <c r="A11" s="120"/>
      <c r="B11" s="126"/>
      <c r="C11" s="129"/>
      <c r="D11" s="27" t="s">
        <v>11</v>
      </c>
      <c r="E11" s="28">
        <v>5016.6000000000004</v>
      </c>
      <c r="F11" s="26">
        <v>4.7699999999999996</v>
      </c>
      <c r="G11" s="26">
        <v>14</v>
      </c>
      <c r="H11" s="3">
        <v>23929.18</v>
      </c>
      <c r="I11" s="3">
        <v>70232.399999999994</v>
      </c>
      <c r="J11" s="20">
        <f t="shared" si="0"/>
        <v>23929.182000000001</v>
      </c>
      <c r="K11" s="20">
        <f>(E11*G11)</f>
        <v>70232.400000000009</v>
      </c>
      <c r="L11" s="20">
        <f t="shared" si="2"/>
        <v>94161.582000000009</v>
      </c>
      <c r="M11" s="21">
        <f t="shared" si="3"/>
        <v>2.0000000004074536E-3</v>
      </c>
      <c r="N11" s="21">
        <f t="shared" si="3"/>
        <v>1.4551915228366852E-11</v>
      </c>
      <c r="O11" s="2"/>
      <c r="P11" s="2"/>
      <c r="Q11" s="1"/>
      <c r="R11" s="1"/>
      <c r="S11" s="1"/>
      <c r="T11" s="1"/>
      <c r="U11" s="19"/>
    </row>
    <row r="12" spans="1:21" x14ac:dyDescent="0.2">
      <c r="A12" s="120"/>
      <c r="B12" s="126"/>
      <c r="C12" s="129"/>
      <c r="D12" s="27" t="s">
        <v>12</v>
      </c>
      <c r="E12" s="28">
        <v>5133.8599999999997</v>
      </c>
      <c r="F12" s="26">
        <v>4.7699999999999996</v>
      </c>
      <c r="G12" s="26">
        <v>14</v>
      </c>
      <c r="H12" s="3">
        <v>24488.51</v>
      </c>
      <c r="I12" s="3">
        <v>71874.039999999994</v>
      </c>
      <c r="J12" s="20">
        <f t="shared" si="0"/>
        <v>24488.512199999997</v>
      </c>
      <c r="K12" s="20">
        <f t="shared" ref="K12:K13" si="5">(E12*G12)</f>
        <v>71874.039999999994</v>
      </c>
      <c r="L12" s="20">
        <f t="shared" si="2"/>
        <v>96362.552199999991</v>
      </c>
      <c r="M12" s="21">
        <f t="shared" si="3"/>
        <v>2.1999999989930075E-3</v>
      </c>
      <c r="N12" s="21">
        <f t="shared" si="3"/>
        <v>0</v>
      </c>
      <c r="O12" s="2"/>
      <c r="P12" s="2"/>
      <c r="Q12" s="1"/>
      <c r="R12" s="1"/>
      <c r="S12" s="1"/>
      <c r="T12" s="1"/>
      <c r="U12" s="19"/>
    </row>
    <row r="13" spans="1:21" x14ac:dyDescent="0.2">
      <c r="A13" s="120"/>
      <c r="B13" s="126"/>
      <c r="C13" s="129"/>
      <c r="D13" s="27" t="s">
        <v>13</v>
      </c>
      <c r="E13" s="28">
        <v>6209.26</v>
      </c>
      <c r="F13" s="26">
        <v>4.7699999999999996</v>
      </c>
      <c r="G13" s="26">
        <v>14</v>
      </c>
      <c r="H13" s="3">
        <v>29618.17</v>
      </c>
      <c r="I13" s="3">
        <v>86929.64</v>
      </c>
      <c r="J13" s="20">
        <f t="shared" si="0"/>
        <v>29618.170199999997</v>
      </c>
      <c r="K13" s="20">
        <f t="shared" si="5"/>
        <v>86929.64</v>
      </c>
      <c r="L13" s="20">
        <f t="shared" si="2"/>
        <v>116547.81019999999</v>
      </c>
      <c r="M13" s="21">
        <f t="shared" si="3"/>
        <v>1.9999999858555384E-4</v>
      </c>
      <c r="N13" s="21">
        <f t="shared" si="3"/>
        <v>0</v>
      </c>
      <c r="O13" s="2"/>
      <c r="P13" s="2"/>
      <c r="Q13" s="1"/>
      <c r="R13" s="1"/>
      <c r="S13" s="1"/>
      <c r="T13" s="1"/>
      <c r="U13" s="19"/>
    </row>
    <row r="14" spans="1:21" ht="24" x14ac:dyDescent="0.2">
      <c r="A14" s="120"/>
      <c r="B14" s="126"/>
      <c r="C14" s="129"/>
      <c r="D14" s="34" t="s">
        <v>53</v>
      </c>
      <c r="E14" s="16">
        <f>SUM(E11,E12,E13)</f>
        <v>16359.72</v>
      </c>
      <c r="F14" s="16"/>
      <c r="G14" s="16"/>
      <c r="H14" s="44">
        <f>SUM(H11:H13)</f>
        <v>78035.86</v>
      </c>
      <c r="I14" s="44">
        <f>SUM(I11:I13)</f>
        <v>229036.08000000002</v>
      </c>
      <c r="J14" s="16">
        <f t="shared" ref="J14:T14" si="6">SUM(J11,J12,J13)</f>
        <v>78035.864399999991</v>
      </c>
      <c r="K14" s="16">
        <f t="shared" si="6"/>
        <v>229036.08000000002</v>
      </c>
      <c r="L14" s="16">
        <f t="shared" si="6"/>
        <v>307071.94439999998</v>
      </c>
      <c r="M14" s="16">
        <f t="shared" si="6"/>
        <v>4.3999999979860149E-3</v>
      </c>
      <c r="N14" s="16">
        <f t="shared" si="6"/>
        <v>1.4551915228366852E-11</v>
      </c>
      <c r="O14" s="16">
        <f t="shared" si="6"/>
        <v>0</v>
      </c>
      <c r="P14" s="16">
        <f t="shared" si="6"/>
        <v>0</v>
      </c>
      <c r="Q14" s="16">
        <f t="shared" si="6"/>
        <v>0</v>
      </c>
      <c r="R14" s="16"/>
      <c r="S14" s="16">
        <f t="shared" si="6"/>
        <v>0</v>
      </c>
      <c r="T14" s="16">
        <f t="shared" si="6"/>
        <v>0</v>
      </c>
      <c r="U14" s="17"/>
    </row>
    <row r="15" spans="1:21" ht="12.75" customHeight="1" x14ac:dyDescent="0.2">
      <c r="A15" s="120"/>
      <c r="B15" s="134"/>
      <c r="C15" s="129"/>
      <c r="D15" s="27" t="s">
        <v>14</v>
      </c>
      <c r="E15" s="28">
        <v>6616.94</v>
      </c>
      <c r="F15" s="26">
        <v>4.7699999999999996</v>
      </c>
      <c r="G15" s="26">
        <v>14</v>
      </c>
      <c r="H15" s="3">
        <v>31562.799999999999</v>
      </c>
      <c r="I15" s="3">
        <v>92637.16</v>
      </c>
      <c r="J15" s="20">
        <f t="shared" si="0"/>
        <v>31562.803799999994</v>
      </c>
      <c r="K15" s="20">
        <f>(E15*G15)</f>
        <v>92637.159999999989</v>
      </c>
      <c r="L15" s="20">
        <f t="shared" si="2"/>
        <v>124199.96379999998</v>
      </c>
      <c r="M15" s="21">
        <f t="shared" si="3"/>
        <v>3.7999999949533958E-3</v>
      </c>
      <c r="N15" s="21">
        <f t="shared" si="3"/>
        <v>-1.4551915228366852E-11</v>
      </c>
      <c r="O15" s="2"/>
      <c r="P15" s="2"/>
      <c r="Q15" s="1"/>
      <c r="R15" s="1"/>
      <c r="S15" s="1"/>
      <c r="T15" s="1"/>
      <c r="U15" s="19"/>
    </row>
    <row r="16" spans="1:21" x14ac:dyDescent="0.2">
      <c r="A16" s="120"/>
      <c r="B16" s="134"/>
      <c r="C16" s="129"/>
      <c r="D16" s="27" t="s">
        <v>15</v>
      </c>
      <c r="E16" s="28">
        <v>6141.44</v>
      </c>
      <c r="F16" s="26">
        <v>4.7699999999999996</v>
      </c>
      <c r="G16" s="26">
        <v>14</v>
      </c>
      <c r="H16" s="3">
        <v>29294.67</v>
      </c>
      <c r="I16" s="3">
        <v>85980.160000000003</v>
      </c>
      <c r="J16" s="20">
        <f t="shared" si="0"/>
        <v>29294.668799999996</v>
      </c>
      <c r="K16" s="20">
        <f t="shared" ref="K16:K17" si="7">(E16*G16)</f>
        <v>85980.159999999989</v>
      </c>
      <c r="L16" s="20">
        <f t="shared" si="2"/>
        <v>115274.82879999999</v>
      </c>
      <c r="M16" s="21">
        <f t="shared" si="3"/>
        <v>-1.2000000024272595E-3</v>
      </c>
      <c r="N16" s="21">
        <f t="shared" si="3"/>
        <v>-1.4551915228366852E-11</v>
      </c>
      <c r="O16" s="2"/>
      <c r="P16" s="2"/>
      <c r="Q16" s="1">
        <v>2500000</v>
      </c>
      <c r="R16" s="1"/>
      <c r="S16" s="1"/>
      <c r="T16" s="1"/>
      <c r="U16" s="19"/>
    </row>
    <row r="17" spans="1:21" x14ac:dyDescent="0.2">
      <c r="A17" s="120"/>
      <c r="B17" s="134"/>
      <c r="C17" s="129"/>
      <c r="D17" s="27" t="s">
        <v>16</v>
      </c>
      <c r="E17" s="28">
        <v>6175.52</v>
      </c>
      <c r="F17" s="26">
        <v>4.7699999999999996</v>
      </c>
      <c r="G17" s="26">
        <v>14</v>
      </c>
      <c r="H17" s="3">
        <v>29457.23</v>
      </c>
      <c r="I17" s="3">
        <v>86457.279999999999</v>
      </c>
      <c r="J17" s="20">
        <f t="shared" si="0"/>
        <v>29457.2304</v>
      </c>
      <c r="K17" s="20">
        <f t="shared" si="7"/>
        <v>86457.279999999999</v>
      </c>
      <c r="L17" s="20">
        <f t="shared" si="2"/>
        <v>115914.5104</v>
      </c>
      <c r="M17" s="21">
        <f t="shared" si="3"/>
        <v>4.0000000080908649E-4</v>
      </c>
      <c r="N17" s="21">
        <f t="shared" si="3"/>
        <v>0</v>
      </c>
      <c r="O17" s="2"/>
      <c r="P17" s="2"/>
      <c r="Q17" s="1"/>
      <c r="R17" s="1"/>
      <c r="S17" s="1"/>
      <c r="T17" s="1"/>
      <c r="U17" s="19"/>
    </row>
    <row r="18" spans="1:21" ht="24" x14ac:dyDescent="0.2">
      <c r="A18" s="120"/>
      <c r="B18" s="134"/>
      <c r="C18" s="129"/>
      <c r="D18" s="34" t="s">
        <v>54</v>
      </c>
      <c r="E18" s="16">
        <f>SUM(E15,E16,E17)</f>
        <v>18933.900000000001</v>
      </c>
      <c r="F18" s="16"/>
      <c r="G18" s="16"/>
      <c r="H18" s="44">
        <f>SUM(H15:H17)</f>
        <v>90314.7</v>
      </c>
      <c r="I18" s="44">
        <f>SUM(I15:I17)</f>
        <v>265074.59999999998</v>
      </c>
      <c r="J18" s="16">
        <f t="shared" ref="J18:T18" si="8">SUM(J15,J16,J17)</f>
        <v>90314.702999999994</v>
      </c>
      <c r="K18" s="16">
        <f t="shared" si="8"/>
        <v>265074.59999999998</v>
      </c>
      <c r="L18" s="16">
        <f t="shared" si="8"/>
        <v>355389.30299999996</v>
      </c>
      <c r="M18" s="16">
        <f t="shared" si="8"/>
        <v>2.9999999933352228E-3</v>
      </c>
      <c r="N18" s="16">
        <f t="shared" si="8"/>
        <v>-2.9103830456733704E-11</v>
      </c>
      <c r="O18" s="16">
        <f t="shared" si="8"/>
        <v>0</v>
      </c>
      <c r="P18" s="16">
        <f t="shared" si="8"/>
        <v>0</v>
      </c>
      <c r="Q18" s="16">
        <f t="shared" si="8"/>
        <v>2500000</v>
      </c>
      <c r="R18" s="16"/>
      <c r="S18" s="16">
        <f t="shared" si="8"/>
        <v>0</v>
      </c>
      <c r="T18" s="16">
        <f t="shared" si="8"/>
        <v>0</v>
      </c>
      <c r="U18" s="17"/>
    </row>
    <row r="19" spans="1:21" x14ac:dyDescent="0.2">
      <c r="A19" s="120"/>
      <c r="B19" s="134"/>
      <c r="C19" s="129"/>
      <c r="D19" s="27" t="s">
        <v>17</v>
      </c>
      <c r="E19" s="28">
        <v>6116.54</v>
      </c>
      <c r="F19" s="26">
        <v>4.7699999999999996</v>
      </c>
      <c r="G19" s="26">
        <v>14</v>
      </c>
      <c r="H19" s="3">
        <v>29175.9</v>
      </c>
      <c r="I19" s="3">
        <v>85631.56</v>
      </c>
      <c r="J19" s="20">
        <f t="shared" si="0"/>
        <v>29175.895799999998</v>
      </c>
      <c r="K19" s="20">
        <f>(E19*G19)</f>
        <v>85631.56</v>
      </c>
      <c r="L19" s="20">
        <f t="shared" si="2"/>
        <v>114807.4558</v>
      </c>
      <c r="M19" s="21">
        <f t="shared" si="3"/>
        <v>-4.2000000030384399E-3</v>
      </c>
      <c r="N19" s="21">
        <f t="shared" si="3"/>
        <v>0</v>
      </c>
      <c r="O19" s="2"/>
      <c r="P19" s="2"/>
      <c r="Q19" s="1"/>
      <c r="R19" s="1"/>
      <c r="S19" s="1"/>
      <c r="T19" s="1"/>
      <c r="U19" s="19"/>
    </row>
    <row r="20" spans="1:21" x14ac:dyDescent="0.2">
      <c r="A20" s="120"/>
      <c r="B20" s="134"/>
      <c r="C20" s="129"/>
      <c r="D20" s="27" t="s">
        <v>18</v>
      </c>
      <c r="E20" s="28">
        <v>5987.92</v>
      </c>
      <c r="F20" s="26">
        <v>4.7699999999999996</v>
      </c>
      <c r="G20" s="26">
        <v>14</v>
      </c>
      <c r="H20" s="3">
        <v>28562.38</v>
      </c>
      <c r="I20" s="3">
        <v>83830.880000000005</v>
      </c>
      <c r="J20" s="20">
        <f t="shared" si="0"/>
        <v>28562.378399999998</v>
      </c>
      <c r="K20" s="20">
        <f t="shared" ref="K20:K21" si="9">(E20*G20)</f>
        <v>83830.880000000005</v>
      </c>
      <c r="L20" s="20">
        <f t="shared" si="2"/>
        <v>112393.25840000001</v>
      </c>
      <c r="M20" s="21">
        <f t="shared" si="3"/>
        <v>-1.6000000032363459E-3</v>
      </c>
      <c r="N20" s="21">
        <f t="shared" si="3"/>
        <v>0</v>
      </c>
      <c r="O20" s="2"/>
      <c r="P20" s="2"/>
      <c r="Q20" s="1"/>
      <c r="R20" s="1"/>
      <c r="S20" s="1"/>
      <c r="T20" s="1"/>
      <c r="U20" s="19"/>
    </row>
    <row r="21" spans="1:21" x14ac:dyDescent="0.2">
      <c r="A21" s="121"/>
      <c r="B21" s="135"/>
      <c r="C21" s="130"/>
      <c r="D21" s="27" t="s">
        <v>19</v>
      </c>
      <c r="E21" s="28">
        <v>5803.96</v>
      </c>
      <c r="F21" s="26">
        <v>4.7699999999999996</v>
      </c>
      <c r="G21" s="26">
        <v>14</v>
      </c>
      <c r="H21" s="3">
        <v>27684.89</v>
      </c>
      <c r="I21" s="3">
        <v>81255.44</v>
      </c>
      <c r="J21" s="20">
        <f t="shared" si="0"/>
        <v>27684.889199999998</v>
      </c>
      <c r="K21" s="20">
        <f t="shared" si="9"/>
        <v>81255.44</v>
      </c>
      <c r="L21" s="20">
        <f t="shared" si="2"/>
        <v>108940.32920000001</v>
      </c>
      <c r="M21" s="21">
        <f t="shared" si="3"/>
        <v>-8.0000000161817297E-4</v>
      </c>
      <c r="N21" s="21">
        <f t="shared" si="3"/>
        <v>0</v>
      </c>
      <c r="O21" s="2"/>
      <c r="P21" s="2"/>
      <c r="Q21" s="1"/>
      <c r="R21" s="1"/>
      <c r="S21" s="1"/>
      <c r="T21" s="1"/>
      <c r="U21" s="19"/>
    </row>
    <row r="22" spans="1:21" ht="24" x14ac:dyDescent="0.2">
      <c r="A22" s="14"/>
      <c r="B22" s="14"/>
      <c r="C22" s="23"/>
      <c r="D22" s="34" t="s">
        <v>55</v>
      </c>
      <c r="E22" s="16">
        <f>SUM(E19,E20,E21)</f>
        <v>17908.419999999998</v>
      </c>
      <c r="F22" s="16"/>
      <c r="G22" s="16"/>
      <c r="H22" s="44">
        <f>SUM(H19:H21)</f>
        <v>85423.17</v>
      </c>
      <c r="I22" s="44">
        <f>SUM(I19:I21)</f>
        <v>250717.88</v>
      </c>
      <c r="J22" s="16">
        <f t="shared" ref="J22:T22" si="10">SUM(J19,J20,J21)</f>
        <v>85423.16339999999</v>
      </c>
      <c r="K22" s="16">
        <f t="shared" si="10"/>
        <v>250717.88</v>
      </c>
      <c r="L22" s="16">
        <f t="shared" si="10"/>
        <v>336141.04339999997</v>
      </c>
      <c r="M22" s="16">
        <f t="shared" si="10"/>
        <v>-6.6000000078929588E-3</v>
      </c>
      <c r="N22" s="16">
        <f t="shared" si="10"/>
        <v>0</v>
      </c>
      <c r="O22" s="16">
        <f t="shared" si="10"/>
        <v>0</v>
      </c>
      <c r="P22" s="16">
        <f t="shared" si="10"/>
        <v>0</v>
      </c>
      <c r="Q22" s="16">
        <f t="shared" si="10"/>
        <v>0</v>
      </c>
      <c r="R22" s="16"/>
      <c r="S22" s="16">
        <f t="shared" si="10"/>
        <v>0</v>
      </c>
      <c r="T22" s="16">
        <f t="shared" si="10"/>
        <v>0</v>
      </c>
      <c r="U22" s="17"/>
    </row>
    <row r="23" spans="1:21" s="43" customFormat="1" ht="24" x14ac:dyDescent="0.2">
      <c r="A23" s="73"/>
      <c r="B23" s="73"/>
      <c r="C23" s="74"/>
      <c r="D23" s="72" t="s">
        <v>58</v>
      </c>
      <c r="E23" s="75">
        <f>SUM(E10+E14+E18+E22)</f>
        <v>66115.56</v>
      </c>
      <c r="F23" s="75"/>
      <c r="G23" s="75"/>
      <c r="H23" s="76">
        <f>SUM(H22,H18,H14,H10)</f>
        <v>315371.20999999996</v>
      </c>
      <c r="I23" s="76">
        <f>SUM(I22,I18,I14,I10)</f>
        <v>925617.84000000008</v>
      </c>
      <c r="J23" s="75">
        <f t="shared" ref="J23:T23" si="11">SUM(J10+J14+J18+J22)</f>
        <v>315371.22120000003</v>
      </c>
      <c r="K23" s="75">
        <f t="shared" si="11"/>
        <v>925617.84</v>
      </c>
      <c r="L23" s="75">
        <f t="shared" si="11"/>
        <v>1240989.0611999999</v>
      </c>
      <c r="M23" s="75">
        <f t="shared" si="11"/>
        <v>1.1199999982636655E-2</v>
      </c>
      <c r="N23" s="75">
        <f t="shared" si="11"/>
        <v>-7.2759576141834259E-12</v>
      </c>
      <c r="O23" s="75">
        <f t="shared" si="11"/>
        <v>0</v>
      </c>
      <c r="P23" s="75">
        <f t="shared" si="11"/>
        <v>0</v>
      </c>
      <c r="Q23" s="75">
        <f t="shared" si="11"/>
        <v>2500000</v>
      </c>
      <c r="R23" s="75"/>
      <c r="S23" s="75">
        <f t="shared" si="11"/>
        <v>0</v>
      </c>
      <c r="T23" s="75">
        <f t="shared" si="11"/>
        <v>0</v>
      </c>
      <c r="U23" s="77"/>
    </row>
    <row r="24" spans="1:21" s="43" customFormat="1" ht="36" x14ac:dyDescent="0.2">
      <c r="A24" s="38"/>
      <c r="B24" s="38"/>
      <c r="C24" s="39"/>
      <c r="D24" s="40" t="s">
        <v>59</v>
      </c>
      <c r="E24" s="41">
        <f>E23+'2014'!E24</f>
        <v>333629.40999999997</v>
      </c>
      <c r="F24" s="41"/>
      <c r="G24" s="41"/>
      <c r="H24" s="41">
        <f>H23+'2014'!H24</f>
        <v>1591412.26</v>
      </c>
      <c r="I24" s="41">
        <f>I23+'2014'!I24</f>
        <v>4206908.1900000004</v>
      </c>
      <c r="J24" s="41">
        <f>J23+'2014'!J24</f>
        <v>1591412.2856999999</v>
      </c>
      <c r="K24" s="41">
        <f>K23+'2014'!K24</f>
        <v>4206908.1900000004</v>
      </c>
      <c r="L24" s="41">
        <f>L23+'2014'!L24</f>
        <v>5798320.4757000003</v>
      </c>
      <c r="M24" s="41">
        <f>M23+'2014'!M24</f>
        <v>2.5699999889184255E-2</v>
      </c>
      <c r="N24" s="41">
        <f>N23+'2014'!N24</f>
        <v>-3.637978807091713E-12</v>
      </c>
      <c r="O24" s="41">
        <f>O23+'2014'!O24</f>
        <v>0</v>
      </c>
      <c r="P24" s="41">
        <f>P23+'2014'!P24</f>
        <v>0</v>
      </c>
      <c r="Q24" s="41">
        <f>Q23+'2014'!Q24</f>
        <v>2500000</v>
      </c>
      <c r="R24" s="41">
        <f>SUM(I24-Q24)</f>
        <v>1706908.1900000004</v>
      </c>
      <c r="S24" s="41">
        <f>S23+'2014'!R24</f>
        <v>0</v>
      </c>
      <c r="T24" s="41">
        <f>T23+'2014'!S24</f>
        <v>0</v>
      </c>
      <c r="U24" s="42"/>
    </row>
    <row r="25" spans="1:21" ht="12.75" customHeight="1" x14ac:dyDescent="0.2">
      <c r="A25" s="119">
        <v>2</v>
      </c>
      <c r="B25" s="125" t="s">
        <v>32</v>
      </c>
      <c r="C25" s="131" t="s">
        <v>22</v>
      </c>
      <c r="D25" s="5" t="s">
        <v>8</v>
      </c>
      <c r="E25" s="30">
        <v>839.98</v>
      </c>
      <c r="F25" s="26">
        <v>4.7699999999999996</v>
      </c>
      <c r="G25" s="29">
        <v>28</v>
      </c>
      <c r="H25" s="3">
        <v>4006.7</v>
      </c>
      <c r="I25" s="3">
        <v>23519.439999999999</v>
      </c>
      <c r="J25" s="2">
        <f>(E25*F25)</f>
        <v>4006.7045999999996</v>
      </c>
      <c r="K25" s="2">
        <f>(E25*G25)</f>
        <v>23519.440000000002</v>
      </c>
      <c r="L25" s="20">
        <f t="shared" ref="L25:L39" si="12">SUM(J25,K25)</f>
        <v>27526.144600000003</v>
      </c>
      <c r="M25" s="1">
        <f>SUM(J25-H25)</f>
        <v>4.5999999997548002E-3</v>
      </c>
      <c r="N25" s="1">
        <f>SUM(K25-I25)</f>
        <v>3.637978807091713E-12</v>
      </c>
      <c r="O25" s="2"/>
      <c r="P25" s="2"/>
      <c r="Q25" s="1"/>
      <c r="R25" s="1"/>
      <c r="S25" s="1"/>
      <c r="T25" s="1"/>
      <c r="U25" s="19"/>
    </row>
    <row r="26" spans="1:21" x14ac:dyDescent="0.2">
      <c r="A26" s="120"/>
      <c r="B26" s="126"/>
      <c r="C26" s="132"/>
      <c r="D26" s="5" t="s">
        <v>9</v>
      </c>
      <c r="E26" s="31">
        <v>576.17999999999995</v>
      </c>
      <c r="F26" s="26">
        <v>4.7699999999999996</v>
      </c>
      <c r="G26" s="29">
        <v>28</v>
      </c>
      <c r="H26" s="3">
        <v>2748.38</v>
      </c>
      <c r="I26" s="3">
        <v>16133.04</v>
      </c>
      <c r="J26" s="2">
        <f>(E26*F26)</f>
        <v>2748.3785999999996</v>
      </c>
      <c r="K26" s="2">
        <f t="shared" ref="K26:K27" si="13">(E26*G26)</f>
        <v>16133.039999999999</v>
      </c>
      <c r="L26" s="20">
        <f t="shared" si="12"/>
        <v>18881.418599999997</v>
      </c>
      <c r="M26" s="1">
        <f t="shared" ref="M26:M27" si="14">SUM(J26-H26)</f>
        <v>-1.4000000005580659E-3</v>
      </c>
      <c r="N26" s="1">
        <f t="shared" ref="N26:N27" si="15">SUM(K26-I26)</f>
        <v>-1.8189894035458565E-12</v>
      </c>
      <c r="O26" s="2"/>
      <c r="P26" s="2"/>
      <c r="Q26" s="1"/>
      <c r="R26" s="1"/>
      <c r="S26" s="1"/>
      <c r="T26" s="1"/>
      <c r="U26" s="19"/>
    </row>
    <row r="27" spans="1:21" x14ac:dyDescent="0.2">
      <c r="A27" s="120"/>
      <c r="B27" s="126"/>
      <c r="C27" s="132"/>
      <c r="D27" s="5" t="s">
        <v>10</v>
      </c>
      <c r="E27" s="31">
        <v>677.8</v>
      </c>
      <c r="F27" s="26">
        <v>4.7699999999999996</v>
      </c>
      <c r="G27" s="29">
        <v>28</v>
      </c>
      <c r="H27" s="3">
        <v>3233.11</v>
      </c>
      <c r="I27" s="3">
        <v>18978.400000000001</v>
      </c>
      <c r="J27" s="2">
        <f>(E27*F27)</f>
        <v>3233.1059999999993</v>
      </c>
      <c r="K27" s="2">
        <f t="shared" si="13"/>
        <v>18978.399999999998</v>
      </c>
      <c r="L27" s="20">
        <f t="shared" si="12"/>
        <v>22211.505999999998</v>
      </c>
      <c r="M27" s="1">
        <f t="shared" si="14"/>
        <v>-4.0000000008149073E-3</v>
      </c>
      <c r="N27" s="1">
        <f t="shared" si="15"/>
        <v>-3.637978807091713E-12</v>
      </c>
      <c r="O27" s="2"/>
      <c r="P27" s="2"/>
      <c r="Q27" s="1"/>
      <c r="R27" s="1"/>
      <c r="S27" s="1"/>
      <c r="T27" s="1"/>
      <c r="U27" s="19"/>
    </row>
    <row r="28" spans="1:21" ht="24" x14ac:dyDescent="0.2">
      <c r="A28" s="120"/>
      <c r="B28" s="126"/>
      <c r="C28" s="132"/>
      <c r="D28" s="34" t="s">
        <v>52</v>
      </c>
      <c r="E28" s="16">
        <f>SUM(E25,E26,E27)</f>
        <v>2093.96</v>
      </c>
      <c r="F28" s="16"/>
      <c r="G28" s="16"/>
      <c r="H28" s="44">
        <f>SUM(H25:H27)</f>
        <v>9988.19</v>
      </c>
      <c r="I28" s="44">
        <f>SUM(I25:I27)</f>
        <v>58630.879999999997</v>
      </c>
      <c r="J28" s="16">
        <f t="shared" ref="J28:T28" si="16">SUM(J25,J26,J27)</f>
        <v>9988.1891999999989</v>
      </c>
      <c r="K28" s="16">
        <f t="shared" si="16"/>
        <v>58630.880000000005</v>
      </c>
      <c r="L28" s="16">
        <f t="shared" si="16"/>
        <v>68619.069199999998</v>
      </c>
      <c r="M28" s="16">
        <f t="shared" si="16"/>
        <v>-8.0000000161817297E-4</v>
      </c>
      <c r="N28" s="16">
        <f t="shared" si="16"/>
        <v>-1.8189894035458565E-12</v>
      </c>
      <c r="O28" s="16">
        <f t="shared" si="16"/>
        <v>0</v>
      </c>
      <c r="P28" s="16">
        <f t="shared" si="16"/>
        <v>0</v>
      </c>
      <c r="Q28" s="16">
        <f t="shared" si="16"/>
        <v>0</v>
      </c>
      <c r="R28" s="16"/>
      <c r="S28" s="16">
        <f t="shared" si="16"/>
        <v>0</v>
      </c>
      <c r="T28" s="16">
        <f t="shared" si="16"/>
        <v>0</v>
      </c>
      <c r="U28" s="17"/>
    </row>
    <row r="29" spans="1:21" x14ac:dyDescent="0.2">
      <c r="A29" s="120"/>
      <c r="B29" s="126"/>
      <c r="C29" s="132"/>
      <c r="D29" s="5" t="s">
        <v>11</v>
      </c>
      <c r="E29" s="30">
        <v>725.22</v>
      </c>
      <c r="F29" s="26">
        <v>4.7699999999999996</v>
      </c>
      <c r="G29" s="29">
        <v>28</v>
      </c>
      <c r="H29" s="3">
        <v>3459.3</v>
      </c>
      <c r="I29" s="3">
        <v>20306.16</v>
      </c>
      <c r="J29" s="2">
        <f>(E29*F29)</f>
        <v>3459.2993999999999</v>
      </c>
      <c r="K29" s="2">
        <f>(E29*G29)</f>
        <v>20306.16</v>
      </c>
      <c r="L29" s="20">
        <f t="shared" si="12"/>
        <v>23765.4594</v>
      </c>
      <c r="M29" s="1">
        <f>SUM(J29-H29)</f>
        <v>-6.0000000030413503E-4</v>
      </c>
      <c r="N29" s="1">
        <f>SUM(K29-I29)</f>
        <v>0</v>
      </c>
      <c r="O29" s="2"/>
      <c r="P29" s="2"/>
      <c r="Q29" s="1"/>
      <c r="R29" s="1"/>
      <c r="S29" s="1"/>
      <c r="T29" s="1"/>
      <c r="U29" s="19"/>
    </row>
    <row r="30" spans="1:21" x14ac:dyDescent="0.2">
      <c r="A30" s="120"/>
      <c r="B30" s="126"/>
      <c r="C30" s="132"/>
      <c r="D30" s="5" t="s">
        <v>12</v>
      </c>
      <c r="E30" s="30">
        <v>670.42</v>
      </c>
      <c r="F30" s="26">
        <v>4.7699999999999996</v>
      </c>
      <c r="G30" s="29">
        <v>28</v>
      </c>
      <c r="H30" s="3">
        <v>3197.9</v>
      </c>
      <c r="I30" s="3">
        <v>18771.759999999998</v>
      </c>
      <c r="J30" s="2">
        <f>(E30*F30)</f>
        <v>3197.9033999999997</v>
      </c>
      <c r="K30" s="2">
        <f t="shared" ref="K30:K31" si="17">(E30*G30)</f>
        <v>18771.759999999998</v>
      </c>
      <c r="L30" s="20">
        <f t="shared" si="12"/>
        <v>21969.663399999998</v>
      </c>
      <c r="M30" s="1">
        <f t="shared" ref="M30:M31" si="18">SUM(J30-H30)</f>
        <v>3.3999999996012775E-3</v>
      </c>
      <c r="N30" s="1">
        <f t="shared" ref="N30:N31" si="19">SUM(K30-I30)</f>
        <v>0</v>
      </c>
      <c r="O30" s="2"/>
      <c r="P30" s="2"/>
      <c r="Q30" s="1"/>
      <c r="R30" s="1"/>
      <c r="S30" s="1"/>
      <c r="T30" s="1"/>
      <c r="U30" s="19"/>
    </row>
    <row r="31" spans="1:21" x14ac:dyDescent="0.2">
      <c r="A31" s="120"/>
      <c r="B31" s="126"/>
      <c r="C31" s="132"/>
      <c r="D31" s="5" t="s">
        <v>13</v>
      </c>
      <c r="E31" s="30">
        <v>704.6</v>
      </c>
      <c r="F31" s="26">
        <v>4.7699999999999996</v>
      </c>
      <c r="G31" s="29">
        <v>28</v>
      </c>
      <c r="H31" s="3">
        <v>3360.94</v>
      </c>
      <c r="I31" s="3">
        <v>19728.8</v>
      </c>
      <c r="J31" s="2">
        <f>(E31*F31)</f>
        <v>3360.942</v>
      </c>
      <c r="K31" s="2">
        <f t="shared" si="17"/>
        <v>19728.8</v>
      </c>
      <c r="L31" s="20">
        <f t="shared" si="12"/>
        <v>23089.741999999998</v>
      </c>
      <c r="M31" s="1">
        <f t="shared" si="18"/>
        <v>1.9999999999527063E-3</v>
      </c>
      <c r="N31" s="1">
        <f t="shared" si="19"/>
        <v>0</v>
      </c>
      <c r="O31" s="2"/>
      <c r="P31" s="2"/>
      <c r="Q31" s="1"/>
      <c r="R31" s="1"/>
      <c r="S31" s="1"/>
      <c r="T31" s="1"/>
      <c r="U31" s="19"/>
    </row>
    <row r="32" spans="1:21" ht="24" x14ac:dyDescent="0.2">
      <c r="A32" s="120"/>
      <c r="B32" s="126"/>
      <c r="C32" s="132"/>
      <c r="D32" s="34" t="s">
        <v>53</v>
      </c>
      <c r="E32" s="16">
        <f>SUM(E29,E30,E31)</f>
        <v>2100.2399999999998</v>
      </c>
      <c r="F32" s="16"/>
      <c r="G32" s="16"/>
      <c r="H32" s="44">
        <f>SUM(H29:H31)</f>
        <v>10018.140000000001</v>
      </c>
      <c r="I32" s="44">
        <f>SUM(I29:I31)</f>
        <v>58806.720000000001</v>
      </c>
      <c r="J32" s="16">
        <f t="shared" ref="J32:T32" si="20">SUM(J29,J30,J31)</f>
        <v>10018.144799999998</v>
      </c>
      <c r="K32" s="16">
        <f t="shared" si="20"/>
        <v>58806.720000000001</v>
      </c>
      <c r="L32" s="16">
        <f t="shared" si="20"/>
        <v>68824.864799999996</v>
      </c>
      <c r="M32" s="16">
        <f t="shared" si="20"/>
        <v>4.7999999992498488E-3</v>
      </c>
      <c r="N32" s="16">
        <f t="shared" si="20"/>
        <v>0</v>
      </c>
      <c r="O32" s="16">
        <f t="shared" si="20"/>
        <v>0</v>
      </c>
      <c r="P32" s="16">
        <f t="shared" si="20"/>
        <v>0</v>
      </c>
      <c r="Q32" s="16">
        <f t="shared" si="20"/>
        <v>0</v>
      </c>
      <c r="R32" s="16"/>
      <c r="S32" s="16">
        <f t="shared" si="20"/>
        <v>0</v>
      </c>
      <c r="T32" s="16">
        <f t="shared" si="20"/>
        <v>0</v>
      </c>
      <c r="U32" s="17"/>
    </row>
    <row r="33" spans="1:21" x14ac:dyDescent="0.2">
      <c r="A33" s="120"/>
      <c r="B33" s="126"/>
      <c r="C33" s="132"/>
      <c r="D33" s="5" t="s">
        <v>14</v>
      </c>
      <c r="E33" s="30">
        <v>772.68</v>
      </c>
      <c r="F33" s="26">
        <v>4.7699999999999996</v>
      </c>
      <c r="G33" s="29">
        <v>28</v>
      </c>
      <c r="H33" s="3">
        <v>3685.68</v>
      </c>
      <c r="I33" s="3">
        <v>21635.040000000001</v>
      </c>
      <c r="J33" s="2">
        <f>(E33*F33)</f>
        <v>3685.6835999999994</v>
      </c>
      <c r="K33" s="2">
        <f>(E33*G33)</f>
        <v>21635.039999999997</v>
      </c>
      <c r="L33" s="20">
        <f t="shared" si="12"/>
        <v>25320.723599999998</v>
      </c>
      <c r="M33" s="1">
        <f>SUM(J33-H33)</f>
        <v>3.5999999995510734E-3</v>
      </c>
      <c r="N33" s="1">
        <f>SUM(K33-I33)</f>
        <v>-3.637978807091713E-12</v>
      </c>
      <c r="O33" s="2"/>
      <c r="P33" s="2"/>
      <c r="Q33" s="1"/>
      <c r="R33" s="1"/>
      <c r="S33" s="1"/>
      <c r="T33" s="1"/>
      <c r="U33" s="19"/>
    </row>
    <row r="34" spans="1:21" x14ac:dyDescent="0.2">
      <c r="A34" s="120"/>
      <c r="B34" s="126"/>
      <c r="C34" s="132"/>
      <c r="D34" s="5" t="s">
        <v>15</v>
      </c>
      <c r="E34" s="30">
        <v>758.08</v>
      </c>
      <c r="F34" s="26">
        <v>4.7699999999999996</v>
      </c>
      <c r="G34" s="29">
        <v>28</v>
      </c>
      <c r="H34" s="3">
        <v>3616.04</v>
      </c>
      <c r="I34" s="3">
        <v>21226.240000000002</v>
      </c>
      <c r="J34" s="2">
        <f>(E34*F34)</f>
        <v>3616.0416</v>
      </c>
      <c r="K34" s="2">
        <f t="shared" ref="K34:K35" si="21">(E34*G34)</f>
        <v>21226.240000000002</v>
      </c>
      <c r="L34" s="20">
        <f t="shared" si="12"/>
        <v>24842.281600000002</v>
      </c>
      <c r="M34" s="1">
        <f t="shared" ref="M34:M35" si="22">SUM(J34-H34)</f>
        <v>1.6000000000531145E-3</v>
      </c>
      <c r="N34" s="1">
        <f t="shared" ref="N34:N35" si="23">SUM(K34-I34)</f>
        <v>0</v>
      </c>
      <c r="O34" s="2"/>
      <c r="P34" s="2"/>
      <c r="Q34" s="1"/>
      <c r="R34" s="1"/>
      <c r="S34" s="1"/>
      <c r="T34" s="1"/>
      <c r="U34" s="19"/>
    </row>
    <row r="35" spans="1:21" x14ac:dyDescent="0.2">
      <c r="A35" s="120"/>
      <c r="B35" s="126"/>
      <c r="C35" s="132"/>
      <c r="D35" s="5" t="s">
        <v>16</v>
      </c>
      <c r="E35" s="31">
        <v>775.82</v>
      </c>
      <c r="F35" s="26">
        <v>4.7699999999999996</v>
      </c>
      <c r="G35" s="29">
        <v>28</v>
      </c>
      <c r="H35" s="3">
        <v>3700.66</v>
      </c>
      <c r="I35" s="3">
        <v>21722.959999999999</v>
      </c>
      <c r="J35" s="2">
        <f>(E35*F35)</f>
        <v>3700.6614</v>
      </c>
      <c r="K35" s="2">
        <f t="shared" si="21"/>
        <v>21722.960000000003</v>
      </c>
      <c r="L35" s="20">
        <f t="shared" si="12"/>
        <v>25423.621400000004</v>
      </c>
      <c r="M35" s="1">
        <f t="shared" si="22"/>
        <v>1.4000000001033186E-3</v>
      </c>
      <c r="N35" s="1">
        <f t="shared" si="23"/>
        <v>3.637978807091713E-12</v>
      </c>
      <c r="O35" s="2"/>
      <c r="P35" s="2"/>
      <c r="Q35" s="1"/>
      <c r="R35" s="1"/>
      <c r="S35" s="1"/>
      <c r="T35" s="1"/>
      <c r="U35" s="19"/>
    </row>
    <row r="36" spans="1:21" ht="24" x14ac:dyDescent="0.2">
      <c r="A36" s="120"/>
      <c r="B36" s="126"/>
      <c r="C36" s="132"/>
      <c r="D36" s="34" t="s">
        <v>54</v>
      </c>
      <c r="E36" s="16">
        <f>SUM(E33,E34,E35)</f>
        <v>2306.58</v>
      </c>
      <c r="F36" s="16"/>
      <c r="G36" s="16"/>
      <c r="H36" s="44">
        <f>SUM(H33:H35)</f>
        <v>11002.38</v>
      </c>
      <c r="I36" s="44">
        <f>SUM(I33:I35)</f>
        <v>64584.24</v>
      </c>
      <c r="J36" s="16">
        <f t="shared" ref="J36:T36" si="24">SUM(J33,J34,J35)</f>
        <v>11002.386599999998</v>
      </c>
      <c r="K36" s="16">
        <f t="shared" si="24"/>
        <v>64584.240000000005</v>
      </c>
      <c r="L36" s="16">
        <f t="shared" si="24"/>
        <v>75586.626600000003</v>
      </c>
      <c r="M36" s="16">
        <f t="shared" si="24"/>
        <v>6.5999999997075065E-3</v>
      </c>
      <c r="N36" s="16">
        <f t="shared" si="24"/>
        <v>0</v>
      </c>
      <c r="O36" s="16">
        <f t="shared" si="24"/>
        <v>0</v>
      </c>
      <c r="P36" s="16">
        <f t="shared" si="24"/>
        <v>0</v>
      </c>
      <c r="Q36" s="16">
        <f t="shared" si="24"/>
        <v>0</v>
      </c>
      <c r="R36" s="16"/>
      <c r="S36" s="16">
        <f t="shared" si="24"/>
        <v>0</v>
      </c>
      <c r="T36" s="16">
        <f t="shared" si="24"/>
        <v>0</v>
      </c>
      <c r="U36" s="17"/>
    </row>
    <row r="37" spans="1:21" x14ac:dyDescent="0.2">
      <c r="A37" s="120"/>
      <c r="B37" s="126"/>
      <c r="C37" s="132"/>
      <c r="D37" s="5" t="s">
        <v>17</v>
      </c>
      <c r="E37" s="30">
        <v>769.86</v>
      </c>
      <c r="F37" s="26">
        <v>4.7699999999999996</v>
      </c>
      <c r="G37" s="29">
        <v>28</v>
      </c>
      <c r="H37" s="3">
        <v>3672.23</v>
      </c>
      <c r="I37" s="3">
        <v>21556.080000000002</v>
      </c>
      <c r="J37" s="2">
        <f>(E37*F37)</f>
        <v>3672.2321999999999</v>
      </c>
      <c r="K37" s="2">
        <f>(E37*G37)</f>
        <v>21556.080000000002</v>
      </c>
      <c r="L37" s="20">
        <f t="shared" si="12"/>
        <v>25228.3122</v>
      </c>
      <c r="M37" s="1">
        <f>SUM(J37-H37)</f>
        <v>2.1999999999025022E-3</v>
      </c>
      <c r="N37" s="1">
        <f>SUM(K37-I37)</f>
        <v>0</v>
      </c>
      <c r="O37" s="2"/>
      <c r="P37" s="2"/>
      <c r="Q37" s="1"/>
      <c r="R37" s="1"/>
      <c r="S37" s="1"/>
      <c r="T37" s="1"/>
      <c r="U37" s="19"/>
    </row>
    <row r="38" spans="1:21" x14ac:dyDescent="0.2">
      <c r="A38" s="120"/>
      <c r="B38" s="126"/>
      <c r="C38" s="132"/>
      <c r="D38" s="5" t="s">
        <v>18</v>
      </c>
      <c r="E38" s="30">
        <v>735.48</v>
      </c>
      <c r="F38" s="26">
        <v>4.7699999999999996</v>
      </c>
      <c r="G38" s="29">
        <v>28</v>
      </c>
      <c r="H38" s="3">
        <v>3508.24</v>
      </c>
      <c r="I38" s="3">
        <v>20593.439999999999</v>
      </c>
      <c r="J38" s="2">
        <f>(E38*F38)</f>
        <v>3508.2395999999999</v>
      </c>
      <c r="K38" s="2">
        <f t="shared" ref="K38:K39" si="25">(E38*G38)</f>
        <v>20593.440000000002</v>
      </c>
      <c r="L38" s="20">
        <f t="shared" si="12"/>
        <v>24101.679600000003</v>
      </c>
      <c r="M38" s="1">
        <f t="shared" ref="M38:M39" si="26">SUM(J38-H38)</f>
        <v>-3.9999999989959178E-4</v>
      </c>
      <c r="N38" s="1">
        <f t="shared" ref="N38:N39" si="27">SUM(K38-I38)</f>
        <v>3.637978807091713E-12</v>
      </c>
      <c r="O38" s="2"/>
      <c r="P38" s="2"/>
      <c r="Q38" s="1"/>
      <c r="R38" s="1"/>
      <c r="S38" s="1"/>
      <c r="T38" s="1"/>
      <c r="U38" s="19"/>
    </row>
    <row r="39" spans="1:21" x14ac:dyDescent="0.2">
      <c r="A39" s="121"/>
      <c r="B39" s="127"/>
      <c r="C39" s="133"/>
      <c r="D39" s="5" t="s">
        <v>19</v>
      </c>
      <c r="E39" s="31">
        <v>716.98</v>
      </c>
      <c r="F39" s="26">
        <v>4.7699999999999996</v>
      </c>
      <c r="G39" s="29">
        <v>28</v>
      </c>
      <c r="H39" s="3">
        <v>3419.99</v>
      </c>
      <c r="I39" s="3">
        <v>20075.439999999999</v>
      </c>
      <c r="J39" s="2">
        <f>(E39*F39)</f>
        <v>3419.9946</v>
      </c>
      <c r="K39" s="2">
        <f t="shared" si="25"/>
        <v>20075.440000000002</v>
      </c>
      <c r="L39" s="20">
        <f t="shared" si="12"/>
        <v>23495.434600000001</v>
      </c>
      <c r="M39" s="1">
        <f t="shared" si="26"/>
        <v>4.6000000002095476E-3</v>
      </c>
      <c r="N39" s="1">
        <f t="shared" si="27"/>
        <v>3.637978807091713E-12</v>
      </c>
      <c r="O39" s="2"/>
      <c r="P39" s="2"/>
      <c r="Q39" s="1"/>
      <c r="R39" s="1"/>
      <c r="S39" s="1"/>
      <c r="T39" s="1"/>
      <c r="U39" s="19"/>
    </row>
    <row r="40" spans="1:21" ht="24" x14ac:dyDescent="0.2">
      <c r="A40" s="15"/>
      <c r="B40" s="15"/>
      <c r="C40" s="15"/>
      <c r="D40" s="34" t="s">
        <v>55</v>
      </c>
      <c r="E40" s="16">
        <f>SUM(E37,E38,E39)</f>
        <v>2222.3200000000002</v>
      </c>
      <c r="F40" s="16"/>
      <c r="G40" s="16"/>
      <c r="H40" s="44">
        <f>SUM(H37:H39)</f>
        <v>10600.46</v>
      </c>
      <c r="I40" s="44">
        <f>SUM(I37:I39)</f>
        <v>62224.960000000006</v>
      </c>
      <c r="J40" s="16">
        <f t="shared" ref="J40:T40" si="28">SUM(J37,J38,J39)</f>
        <v>10600.466399999999</v>
      </c>
      <c r="K40" s="16">
        <f t="shared" si="28"/>
        <v>62224.960000000006</v>
      </c>
      <c r="L40" s="16">
        <f t="shared" si="28"/>
        <v>72825.426399999997</v>
      </c>
      <c r="M40" s="16">
        <f t="shared" si="28"/>
        <v>6.400000000212458E-3</v>
      </c>
      <c r="N40" s="16">
        <f t="shared" si="28"/>
        <v>7.2759576141834259E-12</v>
      </c>
      <c r="O40" s="16">
        <f t="shared" si="28"/>
        <v>0</v>
      </c>
      <c r="P40" s="16">
        <f t="shared" si="28"/>
        <v>0</v>
      </c>
      <c r="Q40" s="16">
        <f t="shared" si="28"/>
        <v>0</v>
      </c>
      <c r="R40" s="16"/>
      <c r="S40" s="16">
        <f t="shared" si="28"/>
        <v>0</v>
      </c>
      <c r="T40" s="16">
        <f t="shared" si="28"/>
        <v>0</v>
      </c>
      <c r="U40" s="17"/>
    </row>
    <row r="41" spans="1:21" s="43" customFormat="1" ht="24" x14ac:dyDescent="0.2">
      <c r="A41" s="73"/>
      <c r="B41" s="73"/>
      <c r="C41" s="74"/>
      <c r="D41" s="72" t="s">
        <v>58</v>
      </c>
      <c r="E41" s="75">
        <f>SUM(E28+E32+E36+E40)</f>
        <v>8723.1</v>
      </c>
      <c r="F41" s="75"/>
      <c r="G41" s="75"/>
      <c r="H41" s="76">
        <f>SUM(H40,H36,H32,H28)</f>
        <v>41609.17</v>
      </c>
      <c r="I41" s="76">
        <f>SUM(I40,I36,I32,I28)</f>
        <v>244246.80000000002</v>
      </c>
      <c r="J41" s="75">
        <f t="shared" ref="J41:T41" si="29">SUM(J28+J32+J36+J40)</f>
        <v>41609.186999999991</v>
      </c>
      <c r="K41" s="75">
        <f t="shared" si="29"/>
        <v>244246.80000000005</v>
      </c>
      <c r="L41" s="75">
        <f t="shared" si="29"/>
        <v>285855.98700000002</v>
      </c>
      <c r="M41" s="75">
        <f t="shared" si="29"/>
        <v>1.699999999755164E-2</v>
      </c>
      <c r="N41" s="75">
        <f t="shared" si="29"/>
        <v>5.4569682106375694E-12</v>
      </c>
      <c r="O41" s="75">
        <f t="shared" si="29"/>
        <v>0</v>
      </c>
      <c r="P41" s="75">
        <f t="shared" si="29"/>
        <v>0</v>
      </c>
      <c r="Q41" s="75">
        <f t="shared" si="29"/>
        <v>0</v>
      </c>
      <c r="R41" s="75"/>
      <c r="S41" s="75">
        <f t="shared" si="29"/>
        <v>0</v>
      </c>
      <c r="T41" s="75">
        <f t="shared" si="29"/>
        <v>0</v>
      </c>
      <c r="U41" s="77"/>
    </row>
    <row r="42" spans="1:21" s="43" customFormat="1" ht="36" x14ac:dyDescent="0.2">
      <c r="A42" s="38"/>
      <c r="B42" s="38"/>
      <c r="C42" s="39"/>
      <c r="D42" s="40" t="s">
        <v>59</v>
      </c>
      <c r="E42" s="41">
        <f>E41+'2014'!E42</f>
        <v>57133.880000000005</v>
      </c>
      <c r="F42" s="41"/>
      <c r="G42" s="41"/>
      <c r="H42" s="41">
        <f>H41+'2014'!H42</f>
        <v>272528.59999999998</v>
      </c>
      <c r="I42" s="41">
        <f>I41+'2014'!I42</f>
        <v>859212.70000000007</v>
      </c>
      <c r="J42" s="41">
        <f>J41+'2014'!J42</f>
        <v>272528.60759999993</v>
      </c>
      <c r="K42" s="41">
        <f>K41+'2014'!K42</f>
        <v>859212.70000000007</v>
      </c>
      <c r="L42" s="41">
        <f>L41+'2014'!L42</f>
        <v>1131741.3075999999</v>
      </c>
      <c r="M42" s="41">
        <f>M41+'2014'!M42</f>
        <v>7.5999999771738658E-3</v>
      </c>
      <c r="N42" s="41">
        <f>N41+'2014'!N42</f>
        <v>1.8189894035458565E-11</v>
      </c>
      <c r="O42" s="41">
        <f>O41+'2014'!O42</f>
        <v>0</v>
      </c>
      <c r="P42" s="41">
        <f>P41+'2014'!P42</f>
        <v>0</v>
      </c>
      <c r="Q42" s="41">
        <f>Q41+'2014'!Q42</f>
        <v>0</v>
      </c>
      <c r="R42" s="41">
        <f>SUM(I42-Q42)</f>
        <v>859212.70000000007</v>
      </c>
      <c r="S42" s="41">
        <f>S41+'2014'!R42</f>
        <v>0</v>
      </c>
      <c r="T42" s="41">
        <f>T41+'2014'!S42</f>
        <v>0</v>
      </c>
      <c r="U42" s="42"/>
    </row>
    <row r="43" spans="1:21" ht="12.75" customHeight="1" x14ac:dyDescent="0.2">
      <c r="A43" s="119">
        <v>3</v>
      </c>
      <c r="B43" s="125" t="s">
        <v>32</v>
      </c>
      <c r="C43" s="131" t="s">
        <v>23</v>
      </c>
      <c r="D43" s="5" t="s">
        <v>8</v>
      </c>
      <c r="E43" s="30">
        <v>116.96</v>
      </c>
      <c r="F43" s="26">
        <v>4.7699999999999996</v>
      </c>
      <c r="G43" s="29">
        <v>28</v>
      </c>
      <c r="H43" s="3">
        <v>557.9</v>
      </c>
      <c r="I43" s="3">
        <v>3274.88</v>
      </c>
      <c r="J43" s="2">
        <f>(E43*F43)</f>
        <v>557.89919999999995</v>
      </c>
      <c r="K43" s="2">
        <f>(E43*G43)</f>
        <v>3274.8799999999997</v>
      </c>
      <c r="L43" s="20">
        <f>SUM(J43,K43)</f>
        <v>3832.7791999999995</v>
      </c>
      <c r="M43" s="1">
        <f>SUM(J43-H43)</f>
        <v>-8.0000000002655725E-4</v>
      </c>
      <c r="N43" s="1">
        <f>SUM(K43-I43)</f>
        <v>-4.5474735088646412E-13</v>
      </c>
      <c r="O43" s="2"/>
      <c r="P43" s="2"/>
      <c r="Q43" s="1"/>
      <c r="R43" s="1"/>
      <c r="S43" s="1"/>
      <c r="T43" s="1"/>
      <c r="U43" s="19"/>
    </row>
    <row r="44" spans="1:21" x14ac:dyDescent="0.2">
      <c r="A44" s="120"/>
      <c r="B44" s="126"/>
      <c r="C44" s="132"/>
      <c r="D44" s="5" t="s">
        <v>9</v>
      </c>
      <c r="E44" s="31">
        <v>117.64</v>
      </c>
      <c r="F44" s="26">
        <v>4.7699999999999996</v>
      </c>
      <c r="G44" s="29">
        <v>28</v>
      </c>
      <c r="H44" s="3">
        <v>561.14</v>
      </c>
      <c r="I44" s="3">
        <v>3293.92</v>
      </c>
      <c r="J44" s="2">
        <f>(E44*F44)</f>
        <v>561.14279999999997</v>
      </c>
      <c r="K44" s="2">
        <f t="shared" ref="K44:K45" si="30">(E44*G44)</f>
        <v>3293.92</v>
      </c>
      <c r="L44" s="20">
        <f>SUM(J44,K44)</f>
        <v>3855.0628000000002</v>
      </c>
      <c r="M44" s="1">
        <f t="shared" ref="M44:M45" si="31">SUM(J44-H44)</f>
        <v>2.7999999999792635E-3</v>
      </c>
      <c r="N44" s="1">
        <f t="shared" ref="N44:N45" si="32">SUM(K44-I44)</f>
        <v>0</v>
      </c>
      <c r="O44" s="2"/>
      <c r="P44" s="2"/>
      <c r="Q44" s="1"/>
      <c r="R44" s="1"/>
      <c r="S44" s="1"/>
      <c r="T44" s="1"/>
      <c r="U44" s="19"/>
    </row>
    <row r="45" spans="1:21" x14ac:dyDescent="0.2">
      <c r="A45" s="120"/>
      <c r="B45" s="126"/>
      <c r="C45" s="132"/>
      <c r="D45" s="5" t="s">
        <v>10</v>
      </c>
      <c r="E45" s="31">
        <v>128.68</v>
      </c>
      <c r="F45" s="26">
        <v>4.7699999999999996</v>
      </c>
      <c r="G45" s="29">
        <v>28</v>
      </c>
      <c r="H45" s="3">
        <v>613.79999999999995</v>
      </c>
      <c r="I45" s="3">
        <v>3603.04</v>
      </c>
      <c r="J45" s="2">
        <f>(E45*F45)</f>
        <v>613.80359999999996</v>
      </c>
      <c r="K45" s="2">
        <f t="shared" si="30"/>
        <v>3603.04</v>
      </c>
      <c r="L45" s="20">
        <f>SUM(J45,K45)</f>
        <v>4216.8436000000002</v>
      </c>
      <c r="M45" s="1">
        <f t="shared" si="31"/>
        <v>3.6000000000058208E-3</v>
      </c>
      <c r="N45" s="1">
        <f t="shared" si="32"/>
        <v>0</v>
      </c>
      <c r="O45" s="2"/>
      <c r="P45" s="2"/>
      <c r="Q45" s="1"/>
      <c r="R45" s="1"/>
      <c r="S45" s="1"/>
      <c r="T45" s="1"/>
      <c r="U45" s="19"/>
    </row>
    <row r="46" spans="1:21" ht="24" x14ac:dyDescent="0.2">
      <c r="A46" s="120"/>
      <c r="B46" s="126"/>
      <c r="C46" s="132"/>
      <c r="D46" s="34" t="s">
        <v>52</v>
      </c>
      <c r="E46" s="16">
        <f>SUM(E43,E44,E45)</f>
        <v>363.28</v>
      </c>
      <c r="F46" s="16"/>
      <c r="G46" s="16"/>
      <c r="H46" s="44">
        <f>SUM(H43:H45)</f>
        <v>1732.84</v>
      </c>
      <c r="I46" s="44">
        <f>SUM(I43:I45)</f>
        <v>10171.84</v>
      </c>
      <c r="J46" s="16">
        <f t="shared" ref="J46:T46" si="33">SUM(J43,J44,J45)</f>
        <v>1732.8455999999999</v>
      </c>
      <c r="K46" s="16">
        <f t="shared" si="33"/>
        <v>10171.84</v>
      </c>
      <c r="L46" s="16">
        <f t="shared" si="33"/>
        <v>11904.685600000001</v>
      </c>
      <c r="M46" s="16">
        <f t="shared" si="33"/>
        <v>5.599999999958527E-3</v>
      </c>
      <c r="N46" s="16">
        <f t="shared" si="33"/>
        <v>-4.5474735088646412E-13</v>
      </c>
      <c r="O46" s="16">
        <f t="shared" si="33"/>
        <v>0</v>
      </c>
      <c r="P46" s="16">
        <f t="shared" si="33"/>
        <v>0</v>
      </c>
      <c r="Q46" s="16">
        <f t="shared" si="33"/>
        <v>0</v>
      </c>
      <c r="R46" s="16"/>
      <c r="S46" s="16">
        <f t="shared" si="33"/>
        <v>0</v>
      </c>
      <c r="T46" s="16">
        <f t="shared" si="33"/>
        <v>0</v>
      </c>
      <c r="U46" s="17"/>
    </row>
    <row r="47" spans="1:21" x14ac:dyDescent="0.2">
      <c r="A47" s="120"/>
      <c r="B47" s="126"/>
      <c r="C47" s="132"/>
      <c r="D47" s="5" t="s">
        <v>11</v>
      </c>
      <c r="E47" s="30">
        <v>135.91999999999999</v>
      </c>
      <c r="F47" s="26">
        <v>4.7699999999999996</v>
      </c>
      <c r="G47" s="29">
        <v>28</v>
      </c>
      <c r="H47" s="3">
        <v>648.34</v>
      </c>
      <c r="I47" s="3">
        <v>3805.76</v>
      </c>
      <c r="J47" s="2">
        <f>(E47*F47)</f>
        <v>648.33839999999987</v>
      </c>
      <c r="K47" s="2">
        <f>(E47*G47)</f>
        <v>3805.7599999999998</v>
      </c>
      <c r="L47" s="20">
        <f>SUM(J47,K47)</f>
        <v>4454.0983999999999</v>
      </c>
      <c r="M47" s="1">
        <f>SUM(J47-H47)</f>
        <v>-1.6000000001668013E-3</v>
      </c>
      <c r="N47" s="1">
        <f>SUM(K47-I47)</f>
        <v>-4.5474735088646412E-13</v>
      </c>
      <c r="O47" s="2"/>
      <c r="P47" s="2"/>
      <c r="Q47" s="1"/>
      <c r="R47" s="1"/>
      <c r="S47" s="1"/>
      <c r="T47" s="1"/>
      <c r="U47" s="19"/>
    </row>
    <row r="48" spans="1:21" x14ac:dyDescent="0.2">
      <c r="A48" s="120"/>
      <c r="B48" s="126"/>
      <c r="C48" s="132"/>
      <c r="D48" s="5" t="s">
        <v>12</v>
      </c>
      <c r="E48" s="30">
        <v>120.46</v>
      </c>
      <c r="F48" s="26">
        <v>4.7699999999999996</v>
      </c>
      <c r="G48" s="29">
        <v>28</v>
      </c>
      <c r="H48" s="3">
        <v>574.59</v>
      </c>
      <c r="I48" s="3">
        <v>3372.88</v>
      </c>
      <c r="J48" s="2">
        <f>(E48*F48)</f>
        <v>574.59419999999989</v>
      </c>
      <c r="K48" s="2">
        <f t="shared" ref="K48:K49" si="34">(E48*G48)</f>
        <v>3372.8799999999997</v>
      </c>
      <c r="L48" s="20">
        <f>SUM(J48,K48)</f>
        <v>3947.4741999999997</v>
      </c>
      <c r="M48" s="1">
        <f t="shared" ref="M48:M49" si="35">SUM(J48-H48)</f>
        <v>4.1999999998552084E-3</v>
      </c>
      <c r="N48" s="1">
        <f t="shared" ref="N48:N49" si="36">SUM(K48-I48)</f>
        <v>-4.5474735088646412E-13</v>
      </c>
      <c r="O48" s="2"/>
      <c r="P48" s="2"/>
      <c r="Q48" s="1"/>
      <c r="R48" s="1"/>
      <c r="S48" s="1"/>
      <c r="T48" s="1"/>
      <c r="U48" s="19"/>
    </row>
    <row r="49" spans="1:21" x14ac:dyDescent="0.2">
      <c r="A49" s="120"/>
      <c r="B49" s="126"/>
      <c r="C49" s="132"/>
      <c r="D49" s="5" t="s">
        <v>13</v>
      </c>
      <c r="E49" s="30">
        <v>118.9</v>
      </c>
      <c r="F49" s="26">
        <v>4.7699999999999996</v>
      </c>
      <c r="G49" s="29">
        <v>28</v>
      </c>
      <c r="H49" s="3">
        <v>567.15</v>
      </c>
      <c r="I49" s="3">
        <v>3329.2</v>
      </c>
      <c r="J49" s="2">
        <f>(E49*F49)</f>
        <v>567.15300000000002</v>
      </c>
      <c r="K49" s="2">
        <f t="shared" si="34"/>
        <v>3329.2000000000003</v>
      </c>
      <c r="L49" s="20">
        <f>SUM(J49,K49)</f>
        <v>3896.3530000000001</v>
      </c>
      <c r="M49" s="1">
        <f t="shared" si="35"/>
        <v>3.0000000000427463E-3</v>
      </c>
      <c r="N49" s="1">
        <f t="shared" si="36"/>
        <v>4.5474735088646412E-13</v>
      </c>
      <c r="O49" s="2"/>
      <c r="P49" s="2"/>
      <c r="Q49" s="1"/>
      <c r="R49" s="1"/>
      <c r="S49" s="1"/>
      <c r="T49" s="1"/>
      <c r="U49" s="19"/>
    </row>
    <row r="50" spans="1:21" ht="24" x14ac:dyDescent="0.2">
      <c r="A50" s="120"/>
      <c r="B50" s="126"/>
      <c r="C50" s="132"/>
      <c r="D50" s="34" t="s">
        <v>53</v>
      </c>
      <c r="E50" s="16">
        <f>SUM(E47,E48,E49)</f>
        <v>375.28</v>
      </c>
      <c r="F50" s="16"/>
      <c r="G50" s="16"/>
      <c r="H50" s="44">
        <f>SUM(H47:H49)</f>
        <v>1790.08</v>
      </c>
      <c r="I50" s="44">
        <f>SUM(I47:I49)</f>
        <v>10507.84</v>
      </c>
      <c r="J50" s="16">
        <f t="shared" ref="J50:T50" si="37">SUM(J47,J48,J49)</f>
        <v>1790.0855999999997</v>
      </c>
      <c r="K50" s="16">
        <f t="shared" si="37"/>
        <v>10507.84</v>
      </c>
      <c r="L50" s="16">
        <f t="shared" si="37"/>
        <v>12297.925599999999</v>
      </c>
      <c r="M50" s="16">
        <f t="shared" si="37"/>
        <v>5.5999999997311534E-3</v>
      </c>
      <c r="N50" s="16">
        <f t="shared" si="37"/>
        <v>-4.5474735088646412E-13</v>
      </c>
      <c r="O50" s="16">
        <f t="shared" si="37"/>
        <v>0</v>
      </c>
      <c r="P50" s="16">
        <f t="shared" si="37"/>
        <v>0</v>
      </c>
      <c r="Q50" s="16">
        <f t="shared" si="37"/>
        <v>0</v>
      </c>
      <c r="R50" s="16"/>
      <c r="S50" s="16">
        <f t="shared" si="37"/>
        <v>0</v>
      </c>
      <c r="T50" s="16">
        <f t="shared" si="37"/>
        <v>0</v>
      </c>
      <c r="U50" s="17"/>
    </row>
    <row r="51" spans="1:21" x14ac:dyDescent="0.2">
      <c r="A51" s="120"/>
      <c r="B51" s="126"/>
      <c r="C51" s="132"/>
      <c r="D51" s="5" t="s">
        <v>14</v>
      </c>
      <c r="E51" s="30">
        <v>141.24</v>
      </c>
      <c r="F51" s="26">
        <v>4.7699999999999996</v>
      </c>
      <c r="G51" s="29">
        <v>28</v>
      </c>
      <c r="H51" s="3">
        <v>673.71</v>
      </c>
      <c r="I51" s="3">
        <v>3954.72</v>
      </c>
      <c r="J51" s="2">
        <f>(E51*F51)</f>
        <v>673.71479999999997</v>
      </c>
      <c r="K51" s="2">
        <f>(E51*G51)</f>
        <v>3954.7200000000003</v>
      </c>
      <c r="L51" s="20">
        <f>SUM(J51,K51)</f>
        <v>4628.4348</v>
      </c>
      <c r="M51" s="1">
        <f>SUM(J51-H51)</f>
        <v>4.7999999999319698E-3</v>
      </c>
      <c r="N51" s="1">
        <f>SUM(K51-I51)</f>
        <v>4.5474735088646412E-13</v>
      </c>
      <c r="O51" s="2"/>
      <c r="P51" s="2"/>
      <c r="Q51" s="1"/>
      <c r="R51" s="1"/>
      <c r="S51" s="1"/>
      <c r="T51" s="1"/>
      <c r="U51" s="19"/>
    </row>
    <row r="52" spans="1:21" x14ac:dyDescent="0.2">
      <c r="A52" s="120"/>
      <c r="B52" s="126"/>
      <c r="C52" s="132"/>
      <c r="D52" s="5" t="s">
        <v>15</v>
      </c>
      <c r="E52" s="30">
        <v>140.52000000000001</v>
      </c>
      <c r="F52" s="26">
        <v>4.7699999999999996</v>
      </c>
      <c r="G52" s="29">
        <v>28</v>
      </c>
      <c r="H52" s="3">
        <v>670.28</v>
      </c>
      <c r="I52" s="3">
        <v>3934.56</v>
      </c>
      <c r="J52" s="2">
        <f>(E52*F52)</f>
        <v>670.28039999999999</v>
      </c>
      <c r="K52" s="2">
        <f t="shared" ref="K52:K53" si="38">(E52*G52)</f>
        <v>3934.5600000000004</v>
      </c>
      <c r="L52" s="20">
        <f>SUM(J52,K52)</f>
        <v>4604.8404</v>
      </c>
      <c r="M52" s="1">
        <f t="shared" ref="M52:M53" si="39">SUM(J52-H52)</f>
        <v>4.0000000001327862E-4</v>
      </c>
      <c r="N52" s="1">
        <f t="shared" ref="N52:N53" si="40">SUM(K52-I52)</f>
        <v>4.5474735088646412E-13</v>
      </c>
      <c r="O52" s="2"/>
      <c r="P52" s="2"/>
      <c r="Q52" s="1"/>
      <c r="R52" s="1"/>
      <c r="S52" s="1"/>
      <c r="T52" s="1"/>
      <c r="U52" s="19"/>
    </row>
    <row r="53" spans="1:21" x14ac:dyDescent="0.2">
      <c r="A53" s="120"/>
      <c r="B53" s="126"/>
      <c r="C53" s="132"/>
      <c r="D53" s="5" t="s">
        <v>16</v>
      </c>
      <c r="E53" s="31">
        <v>132.08000000000001</v>
      </c>
      <c r="F53" s="26">
        <v>4.7699999999999996</v>
      </c>
      <c r="G53" s="29">
        <v>28</v>
      </c>
      <c r="H53" s="3">
        <v>630.02</v>
      </c>
      <c r="I53" s="3">
        <v>3698.24</v>
      </c>
      <c r="J53" s="2">
        <f>(E53*F53)</f>
        <v>630.02160000000003</v>
      </c>
      <c r="K53" s="2">
        <f t="shared" si="38"/>
        <v>3698.2400000000002</v>
      </c>
      <c r="L53" s="20">
        <f>SUM(J53,K53)</f>
        <v>4328.2615999999998</v>
      </c>
      <c r="M53" s="1">
        <f t="shared" si="39"/>
        <v>1.6000000000531145E-3</v>
      </c>
      <c r="N53" s="1">
        <f t="shared" si="40"/>
        <v>4.5474735088646412E-13</v>
      </c>
      <c r="O53" s="2"/>
      <c r="P53" s="2"/>
      <c r="Q53" s="1"/>
      <c r="R53" s="1"/>
      <c r="S53" s="1"/>
      <c r="T53" s="1"/>
      <c r="U53" s="19"/>
    </row>
    <row r="54" spans="1:21" ht="24" x14ac:dyDescent="0.2">
      <c r="A54" s="120"/>
      <c r="B54" s="126"/>
      <c r="C54" s="132"/>
      <c r="D54" s="34" t="s">
        <v>54</v>
      </c>
      <c r="E54" s="16">
        <f>SUM(E51,E52,E53)</f>
        <v>413.84000000000003</v>
      </c>
      <c r="F54" s="16"/>
      <c r="G54" s="16"/>
      <c r="H54" s="44">
        <f>SUM(H51:H53)</f>
        <v>1974.01</v>
      </c>
      <c r="I54" s="44">
        <f>SUM(I51:I53)</f>
        <v>11587.52</v>
      </c>
      <c r="J54" s="16">
        <f t="shared" ref="J54:T54" si="41">SUM(J51,J52,J53)</f>
        <v>1974.0167999999999</v>
      </c>
      <c r="K54" s="16">
        <f t="shared" si="41"/>
        <v>11587.52</v>
      </c>
      <c r="L54" s="16">
        <f t="shared" si="41"/>
        <v>13561.5368</v>
      </c>
      <c r="M54" s="16">
        <f t="shared" si="41"/>
        <v>6.7999999999983629E-3</v>
      </c>
      <c r="N54" s="16">
        <f t="shared" si="41"/>
        <v>1.3642420526593924E-12</v>
      </c>
      <c r="O54" s="16">
        <f t="shared" si="41"/>
        <v>0</v>
      </c>
      <c r="P54" s="16">
        <f t="shared" si="41"/>
        <v>0</v>
      </c>
      <c r="Q54" s="16">
        <f t="shared" si="41"/>
        <v>0</v>
      </c>
      <c r="R54" s="16"/>
      <c r="S54" s="16">
        <f t="shared" si="41"/>
        <v>0</v>
      </c>
      <c r="T54" s="16">
        <f t="shared" si="41"/>
        <v>0</v>
      </c>
      <c r="U54" s="17"/>
    </row>
    <row r="55" spans="1:21" x14ac:dyDescent="0.2">
      <c r="A55" s="120"/>
      <c r="B55" s="126"/>
      <c r="C55" s="132"/>
      <c r="D55" s="5" t="s">
        <v>17</v>
      </c>
      <c r="E55" s="30">
        <v>153.91999999999999</v>
      </c>
      <c r="F55" s="26">
        <v>4.7699999999999996</v>
      </c>
      <c r="G55" s="29">
        <v>28</v>
      </c>
      <c r="H55" s="3">
        <v>734.2</v>
      </c>
      <c r="I55" s="3">
        <v>4309.76</v>
      </c>
      <c r="J55" s="2">
        <f>(E55*F55)</f>
        <v>734.19839999999988</v>
      </c>
      <c r="K55" s="2">
        <f>(E55*G55)</f>
        <v>4309.7599999999993</v>
      </c>
      <c r="L55" s="20">
        <f t="shared" ref="L55:L63" si="42">SUM(J55,K55)</f>
        <v>5043.9583999999995</v>
      </c>
      <c r="M55" s="1">
        <f>SUM(J55-H55)</f>
        <v>-1.6000000001668013E-3</v>
      </c>
      <c r="N55" s="1">
        <f>SUM(K55-I55)</f>
        <v>-9.0949470177292824E-13</v>
      </c>
      <c r="O55" s="2"/>
      <c r="P55" s="2"/>
      <c r="Q55" s="1"/>
      <c r="R55" s="1"/>
      <c r="S55" s="1"/>
      <c r="T55" s="1"/>
      <c r="U55" s="19"/>
    </row>
    <row r="56" spans="1:21" x14ac:dyDescent="0.2">
      <c r="A56" s="120"/>
      <c r="B56" s="126"/>
      <c r="C56" s="132"/>
      <c r="D56" s="5" t="s">
        <v>18</v>
      </c>
      <c r="E56" s="30">
        <v>118.74</v>
      </c>
      <c r="F56" s="26">
        <v>4.7699999999999996</v>
      </c>
      <c r="G56" s="29">
        <v>28</v>
      </c>
      <c r="H56" s="3">
        <v>566.39</v>
      </c>
      <c r="I56" s="3">
        <v>3324.72</v>
      </c>
      <c r="J56" s="2">
        <f>(E56*F56)</f>
        <v>566.38979999999992</v>
      </c>
      <c r="K56" s="2">
        <f t="shared" ref="K56:K57" si="43">(E56*G56)</f>
        <v>3324.72</v>
      </c>
      <c r="L56" s="20">
        <f t="shared" si="42"/>
        <v>3891.1097999999997</v>
      </c>
      <c r="M56" s="1">
        <f t="shared" ref="M56:M57" si="44">SUM(J56-H56)</f>
        <v>-2.0000000006348273E-4</v>
      </c>
      <c r="N56" s="1">
        <f t="shared" ref="N56:N57" si="45">SUM(K56-I56)</f>
        <v>0</v>
      </c>
      <c r="O56" s="2"/>
      <c r="P56" s="2"/>
      <c r="Q56" s="1"/>
      <c r="R56" s="1"/>
      <c r="S56" s="1"/>
      <c r="T56" s="1"/>
      <c r="U56" s="19"/>
    </row>
    <row r="57" spans="1:21" x14ac:dyDescent="0.2">
      <c r="A57" s="121"/>
      <c r="B57" s="127"/>
      <c r="C57" s="133"/>
      <c r="D57" s="5" t="s">
        <v>19</v>
      </c>
      <c r="E57" s="31">
        <v>100.76</v>
      </c>
      <c r="F57" s="26">
        <v>4.7699999999999996</v>
      </c>
      <c r="G57" s="29">
        <v>28</v>
      </c>
      <c r="H57" s="3">
        <v>480.63</v>
      </c>
      <c r="I57" s="3">
        <v>2821.28</v>
      </c>
      <c r="J57" s="2">
        <f>(E57*F57)</f>
        <v>480.62520000000001</v>
      </c>
      <c r="K57" s="2">
        <f t="shared" si="43"/>
        <v>2821.28</v>
      </c>
      <c r="L57" s="20">
        <f t="shared" si="42"/>
        <v>3301.9052000000001</v>
      </c>
      <c r="M57" s="1">
        <f t="shared" si="44"/>
        <v>-4.7999999999888132E-3</v>
      </c>
      <c r="N57" s="1">
        <f t="shared" si="45"/>
        <v>0</v>
      </c>
      <c r="O57" s="2"/>
      <c r="P57" s="2"/>
      <c r="Q57" s="1"/>
      <c r="R57" s="1"/>
      <c r="S57" s="1"/>
      <c r="T57" s="1"/>
      <c r="U57" s="19"/>
    </row>
    <row r="58" spans="1:21" ht="24" x14ac:dyDescent="0.2">
      <c r="A58" s="14"/>
      <c r="B58" s="14"/>
      <c r="C58" s="14"/>
      <c r="D58" s="34" t="s">
        <v>55</v>
      </c>
      <c r="E58" s="16">
        <f>SUM(E55,E56,E57)</f>
        <v>373.41999999999996</v>
      </c>
      <c r="F58" s="16"/>
      <c r="G58" s="16"/>
      <c r="H58" s="44">
        <f>SUM(H55:H57)</f>
        <v>1781.2200000000003</v>
      </c>
      <c r="I58" s="44">
        <f>SUM(I55:I57)</f>
        <v>10455.76</v>
      </c>
      <c r="J58" s="16">
        <f t="shared" ref="J58:T58" si="46">SUM(J55,J56,J57)</f>
        <v>1781.2133999999996</v>
      </c>
      <c r="K58" s="16">
        <f t="shared" si="46"/>
        <v>10455.76</v>
      </c>
      <c r="L58" s="16">
        <f t="shared" si="46"/>
        <v>12236.973399999999</v>
      </c>
      <c r="M58" s="16">
        <f t="shared" si="46"/>
        <v>-6.6000000002190973E-3</v>
      </c>
      <c r="N58" s="16">
        <f t="shared" si="46"/>
        <v>-9.0949470177292824E-13</v>
      </c>
      <c r="O58" s="16">
        <f t="shared" si="46"/>
        <v>0</v>
      </c>
      <c r="P58" s="16">
        <f t="shared" si="46"/>
        <v>0</v>
      </c>
      <c r="Q58" s="16">
        <f t="shared" si="46"/>
        <v>0</v>
      </c>
      <c r="R58" s="16"/>
      <c r="S58" s="16">
        <f t="shared" si="46"/>
        <v>0</v>
      </c>
      <c r="T58" s="16">
        <f t="shared" si="46"/>
        <v>0</v>
      </c>
      <c r="U58" s="17"/>
    </row>
    <row r="59" spans="1:21" s="43" customFormat="1" ht="24" x14ac:dyDescent="0.2">
      <c r="A59" s="73"/>
      <c r="B59" s="73"/>
      <c r="C59" s="74"/>
      <c r="D59" s="72" t="s">
        <v>58</v>
      </c>
      <c r="E59" s="75">
        <f>SUM(E46+E50+E54+E58)</f>
        <v>1525.8200000000002</v>
      </c>
      <c r="F59" s="75"/>
      <c r="G59" s="75"/>
      <c r="H59" s="76">
        <f>SUM(H58,H54,H50,H46)</f>
        <v>7278.1500000000005</v>
      </c>
      <c r="I59" s="76">
        <f>SUM(I58,I54,I50,I46)</f>
        <v>42722.96</v>
      </c>
      <c r="J59" s="75">
        <f t="shared" ref="J59:T59" si="47">SUM(J46+J50+J54+J58)</f>
        <v>7278.161399999999</v>
      </c>
      <c r="K59" s="75">
        <f t="shared" si="47"/>
        <v>42722.96</v>
      </c>
      <c r="L59" s="75">
        <f t="shared" si="47"/>
        <v>50001.121400000004</v>
      </c>
      <c r="M59" s="75">
        <f t="shared" si="47"/>
        <v>1.1399999999468946E-2</v>
      </c>
      <c r="N59" s="75">
        <f t="shared" si="47"/>
        <v>-4.5474735088646412E-13</v>
      </c>
      <c r="O59" s="75">
        <f t="shared" si="47"/>
        <v>0</v>
      </c>
      <c r="P59" s="75">
        <f t="shared" si="47"/>
        <v>0</v>
      </c>
      <c r="Q59" s="75">
        <f t="shared" si="47"/>
        <v>0</v>
      </c>
      <c r="R59" s="75"/>
      <c r="S59" s="75">
        <f t="shared" si="47"/>
        <v>0</v>
      </c>
      <c r="T59" s="75">
        <f t="shared" si="47"/>
        <v>0</v>
      </c>
      <c r="U59" s="77"/>
    </row>
    <row r="60" spans="1:21" s="43" customFormat="1" ht="36" x14ac:dyDescent="0.2">
      <c r="A60" s="38"/>
      <c r="B60" s="38"/>
      <c r="C60" s="39"/>
      <c r="D60" s="40" t="s">
        <v>59</v>
      </c>
      <c r="E60" s="41">
        <f>E59+'2014'!E60</f>
        <v>8115.8799999999992</v>
      </c>
      <c r="F60" s="41"/>
      <c r="G60" s="41"/>
      <c r="H60" s="41">
        <f>H59+'2014'!H60</f>
        <v>38712.74</v>
      </c>
      <c r="I60" s="41">
        <f>I59+'2014'!I60</f>
        <v>127947.22</v>
      </c>
      <c r="J60" s="41">
        <f>J59+'2014'!J60</f>
        <v>38712.747599999995</v>
      </c>
      <c r="K60" s="41">
        <f>K59+'2014'!K60</f>
        <v>127947.22</v>
      </c>
      <c r="L60" s="41">
        <f>L59+'2014'!L60</f>
        <v>166659.9676</v>
      </c>
      <c r="M60" s="41">
        <f>M59+'2014'!M60</f>
        <v>7.5999999970690624E-3</v>
      </c>
      <c r="N60" s="41">
        <f>N59+'2014'!N60</f>
        <v>2.7284841053187847E-12</v>
      </c>
      <c r="O60" s="41">
        <f>O59+'2014'!O60</f>
        <v>0</v>
      </c>
      <c r="P60" s="41">
        <f>P59+'2014'!P60</f>
        <v>0</v>
      </c>
      <c r="Q60" s="41">
        <f>Q59+'2014'!Q60</f>
        <v>0</v>
      </c>
      <c r="R60" s="41">
        <f>SUM(I60-Q60)</f>
        <v>127947.22</v>
      </c>
      <c r="S60" s="41">
        <f>S59+'2014'!R60</f>
        <v>0</v>
      </c>
      <c r="T60" s="41">
        <f>T59+'2014'!S60</f>
        <v>0</v>
      </c>
      <c r="U60" s="42"/>
    </row>
    <row r="61" spans="1:21" ht="12.75" customHeight="1" x14ac:dyDescent="0.2">
      <c r="A61" s="110">
        <v>4</v>
      </c>
      <c r="B61" s="125" t="s">
        <v>32</v>
      </c>
      <c r="C61" s="128" t="s">
        <v>24</v>
      </c>
      <c r="D61" s="5" t="s">
        <v>8</v>
      </c>
      <c r="E61" s="30">
        <v>456.12</v>
      </c>
      <c r="F61" s="26">
        <v>4.7699999999999996</v>
      </c>
      <c r="G61" s="29">
        <v>28</v>
      </c>
      <c r="H61" s="3"/>
      <c r="I61" s="3"/>
      <c r="J61" s="2">
        <f>(E61*F61)</f>
        <v>2175.6923999999999</v>
      </c>
      <c r="K61" s="2">
        <f>(E61*G61)</f>
        <v>12771.36</v>
      </c>
      <c r="L61" s="20">
        <f t="shared" si="42"/>
        <v>14947.0524</v>
      </c>
      <c r="M61" s="1">
        <f>SUM(J61-H61)</f>
        <v>2175.6923999999999</v>
      </c>
      <c r="N61" s="1">
        <f>SUM(K61-I61)</f>
        <v>12771.36</v>
      </c>
      <c r="O61" s="2"/>
      <c r="P61" s="2"/>
      <c r="Q61" s="1"/>
      <c r="R61" s="1"/>
      <c r="S61" s="1"/>
      <c r="T61" s="1"/>
      <c r="U61" s="19"/>
    </row>
    <row r="62" spans="1:21" ht="12.75" customHeight="1" x14ac:dyDescent="0.2">
      <c r="A62" s="111"/>
      <c r="B62" s="126"/>
      <c r="C62" s="129"/>
      <c r="D62" s="5" t="s">
        <v>9</v>
      </c>
      <c r="E62" s="31">
        <v>289.12</v>
      </c>
      <c r="F62" s="26">
        <v>4.7699999999999996</v>
      </c>
      <c r="G62" s="29">
        <v>28</v>
      </c>
      <c r="H62" s="3"/>
      <c r="I62" s="3"/>
      <c r="J62" s="2">
        <f>(E62*F62)</f>
        <v>1379.1024</v>
      </c>
      <c r="K62" s="2">
        <f t="shared" ref="K62:K63" si="48">(E62*G62)</f>
        <v>8095.3600000000006</v>
      </c>
      <c r="L62" s="20">
        <f t="shared" si="42"/>
        <v>9474.4624000000003</v>
      </c>
      <c r="M62" s="1">
        <f t="shared" ref="M62:M63" si="49">SUM(J62-H62)</f>
        <v>1379.1024</v>
      </c>
      <c r="N62" s="1">
        <f t="shared" ref="N62:N63" si="50">SUM(K62-I62)</f>
        <v>8095.3600000000006</v>
      </c>
      <c r="O62" s="2"/>
      <c r="P62" s="2"/>
      <c r="Q62" s="1"/>
      <c r="R62" s="1"/>
      <c r="S62" s="1"/>
      <c r="T62" s="1"/>
      <c r="U62" s="19"/>
    </row>
    <row r="63" spans="1:21" ht="12.75" customHeight="1" x14ac:dyDescent="0.2">
      <c r="A63" s="111"/>
      <c r="B63" s="126"/>
      <c r="C63" s="129"/>
      <c r="D63" s="5" t="s">
        <v>10</v>
      </c>
      <c r="E63" s="31">
        <v>386.9</v>
      </c>
      <c r="F63" s="26">
        <v>4.7699999999999996</v>
      </c>
      <c r="G63" s="29">
        <v>28</v>
      </c>
      <c r="H63" s="3"/>
      <c r="I63" s="3"/>
      <c r="J63" s="2">
        <f>(E63*F63)</f>
        <v>1845.5129999999997</v>
      </c>
      <c r="K63" s="2">
        <f t="shared" si="48"/>
        <v>10833.199999999999</v>
      </c>
      <c r="L63" s="20">
        <f t="shared" si="42"/>
        <v>12678.712999999998</v>
      </c>
      <c r="M63" s="1">
        <f t="shared" si="49"/>
        <v>1845.5129999999997</v>
      </c>
      <c r="N63" s="1">
        <f t="shared" si="50"/>
        <v>10833.199999999999</v>
      </c>
      <c r="O63" s="2"/>
      <c r="P63" s="2"/>
      <c r="Q63" s="1"/>
      <c r="R63" s="1"/>
      <c r="S63" s="1"/>
      <c r="T63" s="1"/>
      <c r="U63" s="19"/>
    </row>
    <row r="64" spans="1:21" ht="24" x14ac:dyDescent="0.2">
      <c r="A64" s="111"/>
      <c r="B64" s="126"/>
      <c r="C64" s="129"/>
      <c r="D64" s="34" t="s">
        <v>52</v>
      </c>
      <c r="E64" s="16">
        <f>SUM(E61,E62,E63)</f>
        <v>1132.1399999999999</v>
      </c>
      <c r="F64" s="16"/>
      <c r="G64" s="16"/>
      <c r="H64" s="14"/>
      <c r="I64" s="14"/>
      <c r="J64" s="16">
        <f t="shared" ref="J64:T64" si="51">SUM(J61,J62,J63)</f>
        <v>5400.3077999999996</v>
      </c>
      <c r="K64" s="16">
        <f t="shared" si="51"/>
        <v>31699.919999999998</v>
      </c>
      <c r="L64" s="16">
        <f t="shared" si="51"/>
        <v>37100.227800000001</v>
      </c>
      <c r="M64" s="16">
        <f t="shared" si="51"/>
        <v>5400.3077999999996</v>
      </c>
      <c r="N64" s="16">
        <f t="shared" si="51"/>
        <v>31699.919999999998</v>
      </c>
      <c r="O64" s="16">
        <f t="shared" si="51"/>
        <v>0</v>
      </c>
      <c r="P64" s="16">
        <f t="shared" si="51"/>
        <v>0</v>
      </c>
      <c r="Q64" s="16">
        <f t="shared" si="51"/>
        <v>0</v>
      </c>
      <c r="R64" s="16"/>
      <c r="S64" s="16">
        <f t="shared" si="51"/>
        <v>0</v>
      </c>
      <c r="T64" s="16">
        <f t="shared" si="51"/>
        <v>0</v>
      </c>
      <c r="U64" s="17"/>
    </row>
    <row r="65" spans="1:21" ht="12.75" customHeight="1" x14ac:dyDescent="0.2">
      <c r="A65" s="111"/>
      <c r="B65" s="126"/>
      <c r="C65" s="129"/>
      <c r="D65" s="5" t="s">
        <v>11</v>
      </c>
      <c r="E65" s="30">
        <v>610.5</v>
      </c>
      <c r="F65" s="26">
        <v>4.7699999999999996</v>
      </c>
      <c r="G65" s="29">
        <v>28</v>
      </c>
      <c r="H65" s="3"/>
      <c r="I65" s="3"/>
      <c r="J65" s="2">
        <f>(E65*F65)</f>
        <v>2912.0849999999996</v>
      </c>
      <c r="K65" s="2">
        <f>(E65*G65)</f>
        <v>17094</v>
      </c>
      <c r="L65" s="20">
        <f>SUM(J65,K65)</f>
        <v>20006.084999999999</v>
      </c>
      <c r="M65" s="1">
        <f>SUM(J65-H65)</f>
        <v>2912.0849999999996</v>
      </c>
      <c r="N65" s="1">
        <f>SUM(K65-I65)</f>
        <v>17094</v>
      </c>
      <c r="O65" s="2"/>
      <c r="P65" s="2"/>
      <c r="Q65" s="1"/>
      <c r="R65" s="1"/>
      <c r="S65" s="1"/>
      <c r="T65" s="1"/>
      <c r="U65" s="19"/>
    </row>
    <row r="66" spans="1:21" ht="12.75" customHeight="1" x14ac:dyDescent="0.2">
      <c r="A66" s="111"/>
      <c r="B66" s="126"/>
      <c r="C66" s="129"/>
      <c r="D66" s="5" t="s">
        <v>12</v>
      </c>
      <c r="E66" s="30">
        <v>446.06</v>
      </c>
      <c r="F66" s="26">
        <v>4.7699999999999996</v>
      </c>
      <c r="G66" s="29">
        <v>28</v>
      </c>
      <c r="H66" s="3"/>
      <c r="I66" s="3"/>
      <c r="J66" s="2">
        <f>(E66*F66)</f>
        <v>2127.7061999999996</v>
      </c>
      <c r="K66" s="2">
        <f t="shared" ref="K66:K67" si="52">(E66*G66)</f>
        <v>12489.68</v>
      </c>
      <c r="L66" s="20">
        <f>SUM(J66,K66)</f>
        <v>14617.386200000001</v>
      </c>
      <c r="M66" s="1">
        <f t="shared" ref="M66:M67" si="53">SUM(J66-H66)</f>
        <v>2127.7061999999996</v>
      </c>
      <c r="N66" s="1">
        <f t="shared" ref="N66:N67" si="54">SUM(K66-I66)</f>
        <v>12489.68</v>
      </c>
      <c r="O66" s="2"/>
      <c r="P66" s="2"/>
      <c r="Q66" s="1"/>
      <c r="R66" s="1"/>
      <c r="S66" s="1"/>
      <c r="T66" s="1"/>
      <c r="U66" s="19"/>
    </row>
    <row r="67" spans="1:21" ht="12.75" customHeight="1" x14ac:dyDescent="0.2">
      <c r="A67" s="111"/>
      <c r="B67" s="126"/>
      <c r="C67" s="129"/>
      <c r="D67" s="5" t="s">
        <v>13</v>
      </c>
      <c r="E67" s="30">
        <v>553.48</v>
      </c>
      <c r="F67" s="26">
        <v>4.7699999999999996</v>
      </c>
      <c r="G67" s="29">
        <v>28</v>
      </c>
      <c r="H67" s="3"/>
      <c r="I67" s="3"/>
      <c r="J67" s="2">
        <f>(E67*F67)</f>
        <v>2640.0996</v>
      </c>
      <c r="K67" s="2">
        <f t="shared" si="52"/>
        <v>15497.44</v>
      </c>
      <c r="L67" s="20">
        <f>SUM(J67,K67)</f>
        <v>18137.5396</v>
      </c>
      <c r="M67" s="1">
        <f t="shared" si="53"/>
        <v>2640.0996</v>
      </c>
      <c r="N67" s="1">
        <f t="shared" si="54"/>
        <v>15497.44</v>
      </c>
      <c r="O67" s="2"/>
      <c r="P67" s="2"/>
      <c r="Q67" s="1"/>
      <c r="R67" s="1"/>
      <c r="S67" s="1"/>
      <c r="T67" s="1"/>
      <c r="U67" s="19"/>
    </row>
    <row r="68" spans="1:21" ht="24" x14ac:dyDescent="0.2">
      <c r="A68" s="111"/>
      <c r="B68" s="126"/>
      <c r="C68" s="129"/>
      <c r="D68" s="34" t="s">
        <v>53</v>
      </c>
      <c r="E68" s="16">
        <f>SUM(E65,E66,E67)</f>
        <v>1610.04</v>
      </c>
      <c r="F68" s="16"/>
      <c r="G68" s="16"/>
      <c r="H68" s="14"/>
      <c r="I68" s="14"/>
      <c r="J68" s="16">
        <f t="shared" ref="J68:T68" si="55">SUM(J65,J66,J67)</f>
        <v>7679.8907999999992</v>
      </c>
      <c r="K68" s="16">
        <f t="shared" si="55"/>
        <v>45081.120000000003</v>
      </c>
      <c r="L68" s="16">
        <f t="shared" si="55"/>
        <v>52761.010800000004</v>
      </c>
      <c r="M68" s="16">
        <f t="shared" si="55"/>
        <v>7679.8907999999992</v>
      </c>
      <c r="N68" s="16">
        <f t="shared" si="55"/>
        <v>45081.120000000003</v>
      </c>
      <c r="O68" s="16">
        <f t="shared" si="55"/>
        <v>0</v>
      </c>
      <c r="P68" s="16">
        <f t="shared" si="55"/>
        <v>0</v>
      </c>
      <c r="Q68" s="16">
        <f t="shared" si="55"/>
        <v>0</v>
      </c>
      <c r="R68" s="16"/>
      <c r="S68" s="16">
        <f t="shared" si="55"/>
        <v>0</v>
      </c>
      <c r="T68" s="16">
        <f t="shared" si="55"/>
        <v>0</v>
      </c>
      <c r="U68" s="17"/>
    </row>
    <row r="69" spans="1:21" ht="12.75" customHeight="1" x14ac:dyDescent="0.2">
      <c r="A69" s="111"/>
      <c r="B69" s="126"/>
      <c r="C69" s="129"/>
      <c r="D69" s="5" t="s">
        <v>14</v>
      </c>
      <c r="E69" s="30">
        <v>601.52</v>
      </c>
      <c r="F69" s="26">
        <v>4.7699999999999996</v>
      </c>
      <c r="G69" s="29">
        <v>28</v>
      </c>
      <c r="H69" s="3"/>
      <c r="I69" s="3"/>
      <c r="J69" s="2">
        <f>(E69*F69)</f>
        <v>2869.2503999999994</v>
      </c>
      <c r="K69" s="2">
        <f>(E69*G69)</f>
        <v>16842.559999999998</v>
      </c>
      <c r="L69" s="20">
        <f>SUM(J69,K69)</f>
        <v>19711.810399999998</v>
      </c>
      <c r="M69" s="1">
        <f>SUM(J69-H69)</f>
        <v>2869.2503999999994</v>
      </c>
      <c r="N69" s="1">
        <f>SUM(K69-I69)</f>
        <v>16842.559999999998</v>
      </c>
      <c r="O69" s="2"/>
      <c r="P69" s="2"/>
      <c r="Q69" s="1"/>
      <c r="R69" s="1"/>
      <c r="S69" s="1"/>
      <c r="T69" s="1"/>
      <c r="U69" s="19"/>
    </row>
    <row r="70" spans="1:21" ht="12.75" customHeight="1" x14ac:dyDescent="0.2">
      <c r="A70" s="111"/>
      <c r="B70" s="126"/>
      <c r="C70" s="129"/>
      <c r="D70" s="5" t="s">
        <v>15</v>
      </c>
      <c r="E70" s="30">
        <v>605.5</v>
      </c>
      <c r="F70" s="26">
        <v>4.7699999999999996</v>
      </c>
      <c r="G70" s="29">
        <v>28</v>
      </c>
      <c r="H70" s="3"/>
      <c r="I70" s="3"/>
      <c r="J70" s="2">
        <f>(E70*F70)</f>
        <v>2888.2349999999997</v>
      </c>
      <c r="K70" s="2">
        <f t="shared" ref="K70:K71" si="56">(E70*G70)</f>
        <v>16954</v>
      </c>
      <c r="L70" s="20">
        <f>SUM(J70,K70)</f>
        <v>19842.235000000001</v>
      </c>
      <c r="M70" s="1">
        <f>SUM(J70-H70)</f>
        <v>2888.2349999999997</v>
      </c>
      <c r="N70" s="1">
        <f t="shared" ref="N70:N71" si="57">SUM(K70-I70)</f>
        <v>16954</v>
      </c>
      <c r="O70" s="2"/>
      <c r="P70" s="2"/>
      <c r="Q70" s="1"/>
      <c r="R70" s="1"/>
      <c r="S70" s="1"/>
      <c r="T70" s="1"/>
      <c r="U70" s="19"/>
    </row>
    <row r="71" spans="1:21" ht="12.75" customHeight="1" x14ac:dyDescent="0.2">
      <c r="A71" s="111"/>
      <c r="B71" s="126"/>
      <c r="C71" s="129"/>
      <c r="D71" s="5" t="s">
        <v>16</v>
      </c>
      <c r="E71" s="31">
        <v>735.12</v>
      </c>
      <c r="F71" s="26">
        <v>4.7699999999999996</v>
      </c>
      <c r="G71" s="29">
        <v>28</v>
      </c>
      <c r="H71" s="3"/>
      <c r="I71" s="3"/>
      <c r="J71" s="2">
        <f>(E71*F71)</f>
        <v>3506.5223999999998</v>
      </c>
      <c r="K71" s="2">
        <f t="shared" si="56"/>
        <v>20583.36</v>
      </c>
      <c r="L71" s="20">
        <f>SUM(J71,K71)</f>
        <v>24089.882400000002</v>
      </c>
      <c r="M71" s="1">
        <f>SUM(J71-H71)</f>
        <v>3506.5223999999998</v>
      </c>
      <c r="N71" s="1">
        <f t="shared" si="57"/>
        <v>20583.36</v>
      </c>
      <c r="O71" s="2"/>
      <c r="P71" s="2"/>
      <c r="Q71" s="1"/>
      <c r="R71" s="1"/>
      <c r="S71" s="1"/>
      <c r="T71" s="1"/>
      <c r="U71" s="19"/>
    </row>
    <row r="72" spans="1:21" ht="24" x14ac:dyDescent="0.2">
      <c r="A72" s="111"/>
      <c r="B72" s="126"/>
      <c r="C72" s="129"/>
      <c r="D72" s="34" t="s">
        <v>54</v>
      </c>
      <c r="E72" s="16">
        <f>SUM(E69,E70,E71)</f>
        <v>1942.1399999999999</v>
      </c>
      <c r="F72" s="16"/>
      <c r="G72" s="16"/>
      <c r="H72" s="14"/>
      <c r="I72" s="14"/>
      <c r="J72" s="16">
        <f t="shared" ref="J72:T72" si="58">SUM(J69,J70,J71)</f>
        <v>9264.0077999999994</v>
      </c>
      <c r="K72" s="16">
        <f t="shared" si="58"/>
        <v>54379.92</v>
      </c>
      <c r="L72" s="16">
        <f t="shared" si="58"/>
        <v>63643.927800000005</v>
      </c>
      <c r="M72" s="16">
        <f t="shared" si="58"/>
        <v>9264.0077999999994</v>
      </c>
      <c r="N72" s="16">
        <f t="shared" si="58"/>
        <v>54379.92</v>
      </c>
      <c r="O72" s="16">
        <f t="shared" si="58"/>
        <v>0</v>
      </c>
      <c r="P72" s="16">
        <f t="shared" si="58"/>
        <v>0</v>
      </c>
      <c r="Q72" s="16">
        <f t="shared" si="58"/>
        <v>0</v>
      </c>
      <c r="R72" s="16"/>
      <c r="S72" s="16">
        <f t="shared" si="58"/>
        <v>0</v>
      </c>
      <c r="T72" s="16">
        <f t="shared" si="58"/>
        <v>0</v>
      </c>
      <c r="U72" s="17"/>
    </row>
    <row r="73" spans="1:21" ht="12.75" customHeight="1" x14ac:dyDescent="0.2">
      <c r="A73" s="111"/>
      <c r="B73" s="126"/>
      <c r="C73" s="129"/>
      <c r="D73" s="5" t="s">
        <v>17</v>
      </c>
      <c r="E73" s="30">
        <v>646.72</v>
      </c>
      <c r="F73" s="26">
        <v>4.7699999999999996</v>
      </c>
      <c r="G73" s="29">
        <v>28</v>
      </c>
      <c r="H73" s="3"/>
      <c r="I73" s="3"/>
      <c r="J73" s="2">
        <f>(E73*F73)</f>
        <v>3084.8543999999997</v>
      </c>
      <c r="K73" s="2">
        <f>(E73*G73)</f>
        <v>18108.16</v>
      </c>
      <c r="L73" s="20">
        <f>SUM(J73,K73)</f>
        <v>21193.0144</v>
      </c>
      <c r="M73" s="1">
        <f>SUM(J73-H73)</f>
        <v>3084.8543999999997</v>
      </c>
      <c r="N73" s="1">
        <f>SUM(K73-I73)</f>
        <v>18108.16</v>
      </c>
      <c r="O73" s="2"/>
      <c r="P73" s="2"/>
      <c r="Q73" s="1"/>
      <c r="R73" s="1"/>
      <c r="S73" s="1"/>
      <c r="T73" s="1"/>
      <c r="U73" s="19"/>
    </row>
    <row r="74" spans="1:21" ht="12.75" customHeight="1" x14ac:dyDescent="0.2">
      <c r="A74" s="111"/>
      <c r="B74" s="126"/>
      <c r="C74" s="129"/>
      <c r="D74" s="5" t="s">
        <v>18</v>
      </c>
      <c r="E74" s="30">
        <v>525.38</v>
      </c>
      <c r="F74" s="26">
        <v>4.7699999999999996</v>
      </c>
      <c r="G74" s="29">
        <v>28</v>
      </c>
      <c r="H74" s="3"/>
      <c r="I74" s="3"/>
      <c r="J74" s="2">
        <f>(E74*F74)</f>
        <v>2506.0625999999997</v>
      </c>
      <c r="K74" s="2">
        <f t="shared" ref="K74:K75" si="59">(E74*G74)</f>
        <v>14710.64</v>
      </c>
      <c r="L74" s="20">
        <f>SUM(J74,K74)</f>
        <v>17216.702600000001</v>
      </c>
      <c r="M74" s="1">
        <f t="shared" ref="M74:M75" si="60">SUM(J74-H74)</f>
        <v>2506.0625999999997</v>
      </c>
      <c r="N74" s="1">
        <f t="shared" ref="N74:N75" si="61">SUM(K74-I74)</f>
        <v>14710.64</v>
      </c>
      <c r="O74" s="2"/>
      <c r="P74" s="2"/>
      <c r="Q74" s="1"/>
      <c r="R74" s="1"/>
      <c r="S74" s="1"/>
      <c r="T74" s="1"/>
      <c r="U74" s="19"/>
    </row>
    <row r="75" spans="1:21" ht="13.5" customHeight="1" x14ac:dyDescent="0.2">
      <c r="A75" s="112"/>
      <c r="B75" s="127"/>
      <c r="C75" s="130"/>
      <c r="D75" s="5" t="s">
        <v>19</v>
      </c>
      <c r="E75" s="31">
        <v>582.55999999999995</v>
      </c>
      <c r="F75" s="26">
        <v>4.7699999999999996</v>
      </c>
      <c r="G75" s="29">
        <v>28</v>
      </c>
      <c r="H75" s="3"/>
      <c r="I75" s="3"/>
      <c r="J75" s="2">
        <f>(E75*F75)</f>
        <v>2778.8111999999996</v>
      </c>
      <c r="K75" s="2">
        <f t="shared" si="59"/>
        <v>16311.679999999998</v>
      </c>
      <c r="L75" s="20">
        <f>SUM(J75,K75)</f>
        <v>19090.491199999997</v>
      </c>
      <c r="M75" s="1">
        <f t="shared" si="60"/>
        <v>2778.8111999999996</v>
      </c>
      <c r="N75" s="1">
        <f t="shared" si="61"/>
        <v>16311.679999999998</v>
      </c>
      <c r="O75" s="2"/>
      <c r="P75" s="2"/>
      <c r="Q75" s="1"/>
      <c r="R75" s="1"/>
      <c r="S75" s="1"/>
      <c r="T75" s="1"/>
      <c r="U75" s="19"/>
    </row>
    <row r="76" spans="1:21" ht="24.75" x14ac:dyDescent="0.25">
      <c r="A76" s="8"/>
      <c r="B76" s="8"/>
      <c r="C76" s="8"/>
      <c r="D76" s="34" t="s">
        <v>55</v>
      </c>
      <c r="E76" s="16">
        <f>SUM(E73,E74,E75)</f>
        <v>1754.6599999999999</v>
      </c>
      <c r="F76" s="16"/>
      <c r="G76" s="16"/>
      <c r="H76" s="14"/>
      <c r="I76" s="14"/>
      <c r="J76" s="16">
        <f t="shared" ref="J76:T76" si="62">SUM(J73,J74,J75)</f>
        <v>8369.7281999999996</v>
      </c>
      <c r="K76" s="16">
        <f t="shared" si="62"/>
        <v>49130.48</v>
      </c>
      <c r="L76" s="16">
        <f t="shared" si="62"/>
        <v>57500.208200000001</v>
      </c>
      <c r="M76" s="16">
        <f t="shared" si="62"/>
        <v>8369.7281999999996</v>
      </c>
      <c r="N76" s="16">
        <f t="shared" si="62"/>
        <v>49130.48</v>
      </c>
      <c r="O76" s="16">
        <f t="shared" si="62"/>
        <v>0</v>
      </c>
      <c r="P76" s="16">
        <f t="shared" si="62"/>
        <v>0</v>
      </c>
      <c r="Q76" s="16">
        <f t="shared" si="62"/>
        <v>0</v>
      </c>
      <c r="R76" s="16"/>
      <c r="S76" s="16">
        <f t="shared" si="62"/>
        <v>0</v>
      </c>
      <c r="T76" s="16">
        <f t="shared" si="62"/>
        <v>0</v>
      </c>
      <c r="U76" s="17"/>
    </row>
    <row r="77" spans="1:21" s="43" customFormat="1" ht="24" x14ac:dyDescent="0.2">
      <c r="A77" s="73"/>
      <c r="B77" s="73"/>
      <c r="C77" s="74"/>
      <c r="D77" s="72" t="s">
        <v>58</v>
      </c>
      <c r="E77" s="75">
        <f>SUM(E64+E68+E72+E76)</f>
        <v>6438.98</v>
      </c>
      <c r="F77" s="75"/>
      <c r="G77" s="75"/>
      <c r="H77" s="73"/>
      <c r="I77" s="73"/>
      <c r="J77" s="75">
        <f t="shared" ref="J77:T77" si="63">SUM(J64+J68+J72+J76)</f>
        <v>30713.934600000001</v>
      </c>
      <c r="K77" s="75">
        <f t="shared" si="63"/>
        <v>180291.44000000003</v>
      </c>
      <c r="L77" s="75">
        <f t="shared" si="63"/>
        <v>211005.37460000001</v>
      </c>
      <c r="M77" s="75">
        <f t="shared" si="63"/>
        <v>30713.934600000001</v>
      </c>
      <c r="N77" s="75">
        <f t="shared" si="63"/>
        <v>180291.44000000003</v>
      </c>
      <c r="O77" s="75">
        <f t="shared" si="63"/>
        <v>0</v>
      </c>
      <c r="P77" s="75">
        <f t="shared" si="63"/>
        <v>0</v>
      </c>
      <c r="Q77" s="75">
        <f t="shared" si="63"/>
        <v>0</v>
      </c>
      <c r="R77" s="75"/>
      <c r="S77" s="75">
        <f t="shared" si="63"/>
        <v>0</v>
      </c>
      <c r="T77" s="75">
        <f t="shared" si="63"/>
        <v>0</v>
      </c>
      <c r="U77" s="77"/>
    </row>
    <row r="78" spans="1:21" s="43" customFormat="1" ht="36" x14ac:dyDescent="0.2">
      <c r="A78" s="38"/>
      <c r="B78" s="38"/>
      <c r="C78" s="39"/>
      <c r="D78" s="40" t="s">
        <v>59</v>
      </c>
      <c r="E78" s="41">
        <f>E77+'2014'!E78</f>
        <v>30885.599999999999</v>
      </c>
      <c r="F78" s="41">
        <f>F77+'2014'!F78</f>
        <v>0</v>
      </c>
      <c r="G78" s="41">
        <f>G77+'2014'!G78</f>
        <v>0</v>
      </c>
      <c r="H78" s="41">
        <f>H77+'2014'!H78</f>
        <v>79771.11</v>
      </c>
      <c r="I78" s="41">
        <f>I77+'2014'!I78</f>
        <v>143569.85999999999</v>
      </c>
      <c r="J78" s="41">
        <f>J77+'2014'!J78</f>
        <v>147324.31200000001</v>
      </c>
      <c r="K78" s="41">
        <f>K77+'2014'!K78</f>
        <v>489881.72</v>
      </c>
      <c r="L78" s="41">
        <f>L77+'2014'!L78</f>
        <v>637206.03200000001</v>
      </c>
      <c r="M78" s="41">
        <f>M77+'2014'!M78</f>
        <v>67553.20199999999</v>
      </c>
      <c r="N78" s="41">
        <f>N77+'2014'!N78</f>
        <v>346311.86</v>
      </c>
      <c r="O78" s="41">
        <f>O77+'2014'!O78</f>
        <v>0</v>
      </c>
      <c r="P78" s="41">
        <f>P77+'2014'!P78</f>
        <v>0</v>
      </c>
      <c r="Q78" s="41">
        <f>Q77+'2014'!Q78</f>
        <v>0</v>
      </c>
      <c r="R78" s="41">
        <f>SUM(I78-Q78)</f>
        <v>143569.85999999999</v>
      </c>
      <c r="S78" s="41">
        <f>S77+'2014'!R78</f>
        <v>0</v>
      </c>
      <c r="T78" s="41">
        <f>T77+'2014'!S78</f>
        <v>0</v>
      </c>
      <c r="U78" s="42"/>
    </row>
    <row r="79" spans="1:21" ht="12.75" customHeight="1" x14ac:dyDescent="0.2">
      <c r="A79" s="110">
        <v>5</v>
      </c>
      <c r="B79" s="125" t="s">
        <v>32</v>
      </c>
      <c r="C79" s="128" t="s">
        <v>25</v>
      </c>
      <c r="D79" s="5" t="s">
        <v>8</v>
      </c>
      <c r="E79" s="30">
        <v>253.74</v>
      </c>
      <c r="F79" s="26">
        <v>4.7699999999999996</v>
      </c>
      <c r="G79" s="29">
        <v>28</v>
      </c>
      <c r="H79" s="3">
        <v>1210.3399999999999</v>
      </c>
      <c r="I79" s="3">
        <v>7104.72</v>
      </c>
      <c r="J79" s="2">
        <f>(E79*F79)</f>
        <v>1210.3398</v>
      </c>
      <c r="K79" s="2">
        <f>(E79*G79)</f>
        <v>7104.72</v>
      </c>
      <c r="L79" s="20">
        <f>SUM(J79,K79)</f>
        <v>8315.0598000000009</v>
      </c>
      <c r="M79" s="1">
        <f>SUM(J79-H79)</f>
        <v>-1.9999999994979589E-4</v>
      </c>
      <c r="N79" s="1">
        <f>SUM(K79-I79)</f>
        <v>0</v>
      </c>
      <c r="O79" s="2"/>
      <c r="P79" s="2"/>
      <c r="Q79" s="1"/>
      <c r="R79" s="1"/>
      <c r="S79" s="1"/>
      <c r="T79" s="1"/>
      <c r="U79" s="19"/>
    </row>
    <row r="80" spans="1:21" ht="12.75" customHeight="1" x14ac:dyDescent="0.2">
      <c r="A80" s="111"/>
      <c r="B80" s="126"/>
      <c r="C80" s="129"/>
      <c r="D80" s="5" t="s">
        <v>9</v>
      </c>
      <c r="E80" s="31">
        <v>185</v>
      </c>
      <c r="F80" s="26">
        <v>4.7699999999999996</v>
      </c>
      <c r="G80" s="29">
        <v>28</v>
      </c>
      <c r="H80" s="3">
        <v>882.45</v>
      </c>
      <c r="I80" s="3">
        <v>5180</v>
      </c>
      <c r="J80" s="2">
        <f>(E80*F80)</f>
        <v>882.44999999999993</v>
      </c>
      <c r="K80" s="2">
        <f t="shared" ref="K80:K81" si="64">(E80*G80)</f>
        <v>5180</v>
      </c>
      <c r="L80" s="20">
        <f>SUM(J80,K80)</f>
        <v>6062.45</v>
      </c>
      <c r="M80" s="1">
        <f t="shared" ref="M80:M81" si="65">SUM(J80-H80)</f>
        <v>-1.1368683772161603E-13</v>
      </c>
      <c r="N80" s="1">
        <f t="shared" ref="N80:N81" si="66">SUM(K80-I80)</f>
        <v>0</v>
      </c>
      <c r="O80" s="2"/>
      <c r="P80" s="2"/>
      <c r="Q80" s="1"/>
      <c r="R80" s="1"/>
      <c r="S80" s="1"/>
      <c r="T80" s="1"/>
      <c r="U80" s="19"/>
    </row>
    <row r="81" spans="1:21" ht="12.75" customHeight="1" x14ac:dyDescent="0.2">
      <c r="A81" s="111"/>
      <c r="B81" s="126"/>
      <c r="C81" s="129"/>
      <c r="D81" s="5" t="s">
        <v>10</v>
      </c>
      <c r="E81" s="31">
        <v>270</v>
      </c>
      <c r="F81" s="26">
        <v>4.7699999999999996</v>
      </c>
      <c r="G81" s="29">
        <v>28</v>
      </c>
      <c r="H81" s="3">
        <v>1287.9000000000001</v>
      </c>
      <c r="I81" s="3">
        <v>7560</v>
      </c>
      <c r="J81" s="2">
        <f>(E81*F81)</f>
        <v>1287.8999999999999</v>
      </c>
      <c r="K81" s="2">
        <f t="shared" si="64"/>
        <v>7560</v>
      </c>
      <c r="L81" s="20">
        <f>SUM(J81,K81)</f>
        <v>8847.9</v>
      </c>
      <c r="M81" s="1">
        <f t="shared" si="65"/>
        <v>-2.2737367544323206E-13</v>
      </c>
      <c r="N81" s="1">
        <f t="shared" si="66"/>
        <v>0</v>
      </c>
      <c r="O81" s="2"/>
      <c r="P81" s="2"/>
      <c r="Q81" s="1"/>
      <c r="R81" s="1"/>
      <c r="S81" s="1"/>
      <c r="T81" s="1"/>
      <c r="U81" s="19"/>
    </row>
    <row r="82" spans="1:21" ht="12.75" customHeight="1" x14ac:dyDescent="0.2">
      <c r="A82" s="111"/>
      <c r="B82" s="126"/>
      <c r="C82" s="129"/>
      <c r="D82" s="34" t="s">
        <v>52</v>
      </c>
      <c r="E82" s="16">
        <f>SUM(E79,E80,E81)</f>
        <v>708.74</v>
      </c>
      <c r="F82" s="16"/>
      <c r="G82" s="16"/>
      <c r="H82" s="44">
        <f>SUM(H79:H81)</f>
        <v>3380.69</v>
      </c>
      <c r="I82" s="44">
        <f>SUM(I79:I81)</f>
        <v>19844.72</v>
      </c>
      <c r="J82" s="16">
        <f t="shared" ref="J82:T82" si="67">SUM(J79,J80,J81)</f>
        <v>3380.6898000000001</v>
      </c>
      <c r="K82" s="16">
        <f t="shared" si="67"/>
        <v>19844.72</v>
      </c>
      <c r="L82" s="16">
        <f t="shared" si="67"/>
        <v>23225.409800000001</v>
      </c>
      <c r="M82" s="16">
        <f t="shared" si="67"/>
        <v>-2.0000000029085641E-4</v>
      </c>
      <c r="N82" s="16">
        <f t="shared" si="67"/>
        <v>0</v>
      </c>
      <c r="O82" s="16">
        <f t="shared" si="67"/>
        <v>0</v>
      </c>
      <c r="P82" s="16">
        <f t="shared" si="67"/>
        <v>0</v>
      </c>
      <c r="Q82" s="16">
        <f t="shared" si="67"/>
        <v>0</v>
      </c>
      <c r="R82" s="16"/>
      <c r="S82" s="16">
        <f t="shared" si="67"/>
        <v>0</v>
      </c>
      <c r="T82" s="16">
        <f t="shared" si="67"/>
        <v>0</v>
      </c>
      <c r="U82" s="17"/>
    </row>
    <row r="83" spans="1:21" ht="12.75" customHeight="1" x14ac:dyDescent="0.2">
      <c r="A83" s="111"/>
      <c r="B83" s="126"/>
      <c r="C83" s="129"/>
      <c r="D83" s="5" t="s">
        <v>11</v>
      </c>
      <c r="E83" s="30">
        <v>277.86</v>
      </c>
      <c r="F83" s="26">
        <v>4.7699999999999996</v>
      </c>
      <c r="G83" s="29">
        <v>28</v>
      </c>
      <c r="H83" s="3">
        <v>1325.39</v>
      </c>
      <c r="I83" s="3">
        <v>7780.08</v>
      </c>
      <c r="J83" s="2">
        <f>(E83*F83)</f>
        <v>1325.3922</v>
      </c>
      <c r="K83" s="2">
        <f>(E83*G83)</f>
        <v>7780.08</v>
      </c>
      <c r="L83" s="20">
        <f>SUM(J83,K83)</f>
        <v>9105.4722000000002</v>
      </c>
      <c r="M83" s="1">
        <f>SUM(J83-H83)</f>
        <v>2.1999999999025022E-3</v>
      </c>
      <c r="N83" s="1">
        <f>SUM(K83-I83)</f>
        <v>0</v>
      </c>
      <c r="O83" s="2"/>
      <c r="P83" s="2"/>
      <c r="Q83" s="1"/>
      <c r="R83" s="1"/>
      <c r="S83" s="1"/>
      <c r="T83" s="1"/>
      <c r="U83" s="19"/>
    </row>
    <row r="84" spans="1:21" ht="12.75" customHeight="1" x14ac:dyDescent="0.2">
      <c r="A84" s="111"/>
      <c r="B84" s="126"/>
      <c r="C84" s="129"/>
      <c r="D84" s="5" t="s">
        <v>12</v>
      </c>
      <c r="E84" s="30">
        <v>262.27999999999997</v>
      </c>
      <c r="F84" s="26">
        <v>4.7699999999999996</v>
      </c>
      <c r="G84" s="29">
        <v>28</v>
      </c>
      <c r="H84" s="3">
        <v>1251.08</v>
      </c>
      <c r="I84" s="3">
        <v>7343.84</v>
      </c>
      <c r="J84" s="2">
        <f>(E84*F84)</f>
        <v>1251.0755999999997</v>
      </c>
      <c r="K84" s="2">
        <f t="shared" ref="K84:K85" si="68">(E84*G84)</f>
        <v>7343.8399999999992</v>
      </c>
      <c r="L84" s="20">
        <f>SUM(J84,K84)</f>
        <v>8594.9155999999984</v>
      </c>
      <c r="M84" s="1">
        <f t="shared" ref="M84:M85" si="69">SUM(J84-H84)</f>
        <v>-4.4000000002597517E-3</v>
      </c>
      <c r="N84" s="1">
        <f t="shared" ref="N84:N85" si="70">SUM(K84-I84)</f>
        <v>-9.0949470177292824E-13</v>
      </c>
      <c r="O84" s="2"/>
      <c r="P84" s="2"/>
      <c r="Q84" s="1"/>
      <c r="R84" s="1"/>
      <c r="S84" s="1"/>
      <c r="T84" s="1"/>
      <c r="U84" s="19"/>
    </row>
    <row r="85" spans="1:21" ht="12.75" customHeight="1" x14ac:dyDescent="0.2">
      <c r="A85" s="111"/>
      <c r="B85" s="126"/>
      <c r="C85" s="129"/>
      <c r="D85" s="5" t="s">
        <v>13</v>
      </c>
      <c r="E85" s="30">
        <v>251.48</v>
      </c>
      <c r="F85" s="26">
        <v>4.7699999999999996</v>
      </c>
      <c r="G85" s="29">
        <v>28</v>
      </c>
      <c r="H85" s="3">
        <v>1199.56</v>
      </c>
      <c r="I85" s="3">
        <v>7041.44</v>
      </c>
      <c r="J85" s="2">
        <f>(E85*F85)</f>
        <v>1199.5595999999998</v>
      </c>
      <c r="K85" s="2">
        <f t="shared" si="68"/>
        <v>7041.44</v>
      </c>
      <c r="L85" s="20">
        <f>SUM(J85,K85)</f>
        <v>8240.9995999999992</v>
      </c>
      <c r="M85" s="1">
        <f t="shared" si="69"/>
        <v>-4.0000000012696546E-4</v>
      </c>
      <c r="N85" s="1">
        <f t="shared" si="70"/>
        <v>0</v>
      </c>
      <c r="O85" s="2"/>
      <c r="P85" s="2"/>
      <c r="Q85" s="1"/>
      <c r="R85" s="1"/>
      <c r="S85" s="1"/>
      <c r="T85" s="1"/>
      <c r="U85" s="19"/>
    </row>
    <row r="86" spans="1:21" ht="12.75" customHeight="1" x14ac:dyDescent="0.2">
      <c r="A86" s="111"/>
      <c r="B86" s="126"/>
      <c r="C86" s="129"/>
      <c r="D86" s="34" t="s">
        <v>53</v>
      </c>
      <c r="E86" s="16">
        <f>SUM(E83,E84,E85)</f>
        <v>791.62</v>
      </c>
      <c r="F86" s="16"/>
      <c r="G86" s="16"/>
      <c r="H86" s="44">
        <f>SUM(H83:H85)</f>
        <v>3776.03</v>
      </c>
      <c r="I86" s="44">
        <f>SUM(I83:I85)</f>
        <v>22165.360000000001</v>
      </c>
      <c r="J86" s="16">
        <f t="shared" ref="J86:T86" si="71">SUM(J83,J84,J85)</f>
        <v>3776.027399999999</v>
      </c>
      <c r="K86" s="16">
        <f t="shared" si="71"/>
        <v>22165.359999999997</v>
      </c>
      <c r="L86" s="16">
        <f t="shared" si="71"/>
        <v>25941.387399999996</v>
      </c>
      <c r="M86" s="16">
        <f t="shared" si="71"/>
        <v>-2.600000000484215E-3</v>
      </c>
      <c r="N86" s="16">
        <f t="shared" si="71"/>
        <v>-9.0949470177292824E-13</v>
      </c>
      <c r="O86" s="16">
        <f t="shared" si="71"/>
        <v>0</v>
      </c>
      <c r="P86" s="16">
        <f t="shared" si="71"/>
        <v>0</v>
      </c>
      <c r="Q86" s="16">
        <f t="shared" si="71"/>
        <v>0</v>
      </c>
      <c r="R86" s="16"/>
      <c r="S86" s="16">
        <f t="shared" si="71"/>
        <v>0</v>
      </c>
      <c r="T86" s="16">
        <f t="shared" si="71"/>
        <v>0</v>
      </c>
      <c r="U86" s="17"/>
    </row>
    <row r="87" spans="1:21" ht="12.75" customHeight="1" x14ac:dyDescent="0.2">
      <c r="A87" s="111"/>
      <c r="B87" s="126"/>
      <c r="C87" s="129"/>
      <c r="D87" s="5" t="s">
        <v>14</v>
      </c>
      <c r="E87" s="30">
        <v>254.28</v>
      </c>
      <c r="F87" s="26">
        <v>4.7699999999999996</v>
      </c>
      <c r="G87" s="29">
        <v>28</v>
      </c>
      <c r="H87" s="3">
        <v>1212.92</v>
      </c>
      <c r="I87" s="3">
        <v>7119.84</v>
      </c>
      <c r="J87" s="2">
        <f>(E87*F87)</f>
        <v>1212.9155999999998</v>
      </c>
      <c r="K87" s="2">
        <f>(E87*G87)</f>
        <v>7119.84</v>
      </c>
      <c r="L87" s="20">
        <f>SUM(J87,K87)</f>
        <v>8332.7556000000004</v>
      </c>
      <c r="M87" s="1">
        <f>SUM(J87-H87)</f>
        <v>-4.4000000002597517E-3</v>
      </c>
      <c r="N87" s="1">
        <f>SUM(K87-I87)</f>
        <v>0</v>
      </c>
      <c r="O87" s="2"/>
      <c r="P87" s="2"/>
      <c r="Q87" s="1"/>
      <c r="R87" s="1"/>
      <c r="S87" s="1"/>
      <c r="T87" s="1"/>
      <c r="U87" s="19"/>
    </row>
    <row r="88" spans="1:21" ht="12.75" customHeight="1" x14ac:dyDescent="0.2">
      <c r="A88" s="111"/>
      <c r="B88" s="126"/>
      <c r="C88" s="129"/>
      <c r="D88" s="5" t="s">
        <v>15</v>
      </c>
      <c r="E88" s="30">
        <v>282.83999999999997</v>
      </c>
      <c r="F88" s="26">
        <v>4.7699999999999996</v>
      </c>
      <c r="G88" s="29">
        <v>28</v>
      </c>
      <c r="H88" s="3">
        <v>1349.15</v>
      </c>
      <c r="I88" s="3">
        <v>7919.52</v>
      </c>
      <c r="J88" s="2">
        <f>(E88*F88)</f>
        <v>1349.1467999999998</v>
      </c>
      <c r="K88" s="2">
        <f t="shared" ref="K88:K89" si="72">(E88*G88)</f>
        <v>7919.5199999999995</v>
      </c>
      <c r="L88" s="20">
        <f>SUM(J88,K88)</f>
        <v>9268.6667999999991</v>
      </c>
      <c r="M88" s="1">
        <f t="shared" ref="M88:M89" si="73">SUM(J88-H88)</f>
        <v>-3.2000000003336027E-3</v>
      </c>
      <c r="N88" s="1">
        <f t="shared" ref="N88:N89" si="74">SUM(K88-I88)</f>
        <v>-9.0949470177292824E-13</v>
      </c>
      <c r="O88" s="2"/>
      <c r="P88" s="2"/>
      <c r="Q88" s="1"/>
      <c r="R88" s="1"/>
      <c r="S88" s="1"/>
      <c r="T88" s="1"/>
      <c r="U88" s="19"/>
    </row>
    <row r="89" spans="1:21" ht="12.75" customHeight="1" x14ac:dyDescent="0.2">
      <c r="A89" s="111"/>
      <c r="B89" s="126"/>
      <c r="C89" s="129"/>
      <c r="D89" s="5" t="s">
        <v>16</v>
      </c>
      <c r="E89" s="31">
        <v>268.22000000000003</v>
      </c>
      <c r="F89" s="26">
        <v>4.7699999999999996</v>
      </c>
      <c r="G89" s="29">
        <v>28</v>
      </c>
      <c r="H89" s="3">
        <v>1279.4100000000001</v>
      </c>
      <c r="I89" s="3">
        <v>7510.16</v>
      </c>
      <c r="J89" s="2">
        <f>(E89*F89)</f>
        <v>1279.4094</v>
      </c>
      <c r="K89" s="2">
        <f t="shared" si="72"/>
        <v>7510.1600000000008</v>
      </c>
      <c r="L89" s="20">
        <f>SUM(J89,K89)</f>
        <v>8789.5694000000003</v>
      </c>
      <c r="M89" s="1">
        <f t="shared" si="73"/>
        <v>-6.0000000007676135E-4</v>
      </c>
      <c r="N89" s="1">
        <f t="shared" si="74"/>
        <v>9.0949470177292824E-13</v>
      </c>
      <c r="O89" s="2"/>
      <c r="P89" s="2"/>
      <c r="Q89" s="1"/>
      <c r="R89" s="1"/>
      <c r="S89" s="1"/>
      <c r="T89" s="1"/>
      <c r="U89" s="19"/>
    </row>
    <row r="90" spans="1:21" ht="12.75" customHeight="1" x14ac:dyDescent="0.2">
      <c r="A90" s="111"/>
      <c r="B90" s="126"/>
      <c r="C90" s="129"/>
      <c r="D90" s="34" t="s">
        <v>54</v>
      </c>
      <c r="E90" s="16">
        <f>SUM(E87,E88,E89)</f>
        <v>805.34</v>
      </c>
      <c r="F90" s="16"/>
      <c r="G90" s="16"/>
      <c r="H90" s="44">
        <f>SUM(H87:H89)</f>
        <v>3841.4800000000005</v>
      </c>
      <c r="I90" s="44">
        <f>SUM(I87:I89)</f>
        <v>22549.52</v>
      </c>
      <c r="J90" s="16">
        <f t="shared" ref="J90:T90" si="75">SUM(J87,J88,J89)</f>
        <v>3841.4717999999998</v>
      </c>
      <c r="K90" s="16">
        <f t="shared" si="75"/>
        <v>22549.52</v>
      </c>
      <c r="L90" s="16">
        <f t="shared" si="75"/>
        <v>26390.9918</v>
      </c>
      <c r="M90" s="16">
        <f t="shared" si="75"/>
        <v>-8.2000000006701157E-3</v>
      </c>
      <c r="N90" s="16">
        <f t="shared" si="75"/>
        <v>0</v>
      </c>
      <c r="O90" s="16">
        <f t="shared" si="75"/>
        <v>0</v>
      </c>
      <c r="P90" s="16">
        <f t="shared" si="75"/>
        <v>0</v>
      </c>
      <c r="Q90" s="16">
        <f t="shared" si="75"/>
        <v>0</v>
      </c>
      <c r="R90" s="16"/>
      <c r="S90" s="16">
        <f t="shared" si="75"/>
        <v>0</v>
      </c>
      <c r="T90" s="16">
        <f t="shared" si="75"/>
        <v>0</v>
      </c>
      <c r="U90" s="17"/>
    </row>
    <row r="91" spans="1:21" ht="12.75" customHeight="1" x14ac:dyDescent="0.2">
      <c r="A91" s="111"/>
      <c r="B91" s="126"/>
      <c r="C91" s="129"/>
      <c r="D91" s="5" t="s">
        <v>17</v>
      </c>
      <c r="E91" s="30">
        <v>311.83999999999997</v>
      </c>
      <c r="F91" s="26">
        <v>4.7699999999999996</v>
      </c>
      <c r="G91" s="29">
        <v>28</v>
      </c>
      <c r="H91" s="3">
        <v>1487.48</v>
      </c>
      <c r="I91" s="3">
        <v>8731.52</v>
      </c>
      <c r="J91" s="2">
        <f>(E91*F91)</f>
        <v>1487.4767999999997</v>
      </c>
      <c r="K91" s="2">
        <f>(E91*G91)</f>
        <v>8731.5199999999986</v>
      </c>
      <c r="L91" s="20">
        <f>SUM(J91,K91)</f>
        <v>10218.996799999999</v>
      </c>
      <c r="M91" s="1">
        <f>SUM(J91-H91)</f>
        <v>-3.2000000003336027E-3</v>
      </c>
      <c r="N91" s="1">
        <f>SUM(K91-I91)</f>
        <v>-1.8189894035458565E-12</v>
      </c>
      <c r="O91" s="2"/>
      <c r="P91" s="2"/>
      <c r="Q91" s="1"/>
      <c r="R91" s="1"/>
      <c r="S91" s="1"/>
      <c r="T91" s="1"/>
      <c r="U91" s="19"/>
    </row>
    <row r="92" spans="1:21" ht="12.75" customHeight="1" x14ac:dyDescent="0.2">
      <c r="A92" s="111"/>
      <c r="B92" s="126"/>
      <c r="C92" s="129"/>
      <c r="D92" s="5" t="s">
        <v>18</v>
      </c>
      <c r="E92" s="30">
        <v>305.72000000000003</v>
      </c>
      <c r="F92" s="26">
        <v>4.7699999999999996</v>
      </c>
      <c r="G92" s="29">
        <v>28</v>
      </c>
      <c r="H92" s="3">
        <v>1458.28</v>
      </c>
      <c r="I92" s="3">
        <v>8560.16</v>
      </c>
      <c r="J92" s="2">
        <f>(E92*F92)</f>
        <v>1458.2844</v>
      </c>
      <c r="K92" s="2">
        <f t="shared" ref="K92:K93" si="76">(E92*G92)</f>
        <v>8560.16</v>
      </c>
      <c r="L92" s="20">
        <f>SUM(J92,K92)</f>
        <v>10018.4444</v>
      </c>
      <c r="M92" s="1">
        <f t="shared" ref="M92:M93" si="77">SUM(J92-H92)</f>
        <v>4.400000000032378E-3</v>
      </c>
      <c r="N92" s="1">
        <f t="shared" ref="N92:N93" si="78">SUM(K92-I92)</f>
        <v>0</v>
      </c>
      <c r="O92" s="2"/>
      <c r="P92" s="2"/>
      <c r="Q92" s="1"/>
      <c r="R92" s="1"/>
      <c r="S92" s="1"/>
      <c r="T92" s="1"/>
      <c r="U92" s="19"/>
    </row>
    <row r="93" spans="1:21" ht="13.5" customHeight="1" x14ac:dyDescent="0.2">
      <c r="A93" s="112"/>
      <c r="B93" s="127"/>
      <c r="C93" s="130"/>
      <c r="D93" s="5" t="s">
        <v>19</v>
      </c>
      <c r="E93" s="31">
        <v>234.48</v>
      </c>
      <c r="F93" s="26">
        <v>4.7699999999999996</v>
      </c>
      <c r="G93" s="29">
        <v>28</v>
      </c>
      <c r="H93" s="3">
        <v>1118.47</v>
      </c>
      <c r="I93" s="3">
        <v>6565.44</v>
      </c>
      <c r="J93" s="2">
        <f>(E93*F93)</f>
        <v>1118.4695999999999</v>
      </c>
      <c r="K93" s="2">
        <f t="shared" si="76"/>
        <v>6565.44</v>
      </c>
      <c r="L93" s="20">
        <f>SUM(J93,K93)</f>
        <v>7683.909599999999</v>
      </c>
      <c r="M93" s="1">
        <f t="shared" si="77"/>
        <v>-4.0000000012696546E-4</v>
      </c>
      <c r="N93" s="1">
        <f t="shared" si="78"/>
        <v>0</v>
      </c>
      <c r="O93" s="2"/>
      <c r="P93" s="2"/>
      <c r="Q93" s="1"/>
      <c r="R93" s="1"/>
      <c r="S93" s="1"/>
      <c r="T93" s="1"/>
      <c r="U93" s="19"/>
    </row>
    <row r="94" spans="1:21" ht="24.75" x14ac:dyDescent="0.25">
      <c r="A94" s="8"/>
      <c r="B94" s="8"/>
      <c r="C94" s="8"/>
      <c r="D94" s="34" t="s">
        <v>55</v>
      </c>
      <c r="E94" s="16">
        <f>SUM(E91,E92,E93)</f>
        <v>852.04</v>
      </c>
      <c r="F94" s="16"/>
      <c r="G94" s="16"/>
      <c r="H94" s="44">
        <f>SUM(H91:H93)</f>
        <v>4064.2300000000005</v>
      </c>
      <c r="I94" s="44">
        <f>SUM(I91:I93)</f>
        <v>23857.119999999999</v>
      </c>
      <c r="J94" s="16">
        <f t="shared" ref="J94:T94" si="79">SUM(J91,J92,J93)</f>
        <v>4064.2307999999998</v>
      </c>
      <c r="K94" s="16">
        <f t="shared" si="79"/>
        <v>23857.119999999999</v>
      </c>
      <c r="L94" s="16">
        <f t="shared" si="79"/>
        <v>27921.3508</v>
      </c>
      <c r="M94" s="16">
        <f t="shared" si="79"/>
        <v>7.9999999957180989E-4</v>
      </c>
      <c r="N94" s="16">
        <f t="shared" si="79"/>
        <v>-1.8189894035458565E-12</v>
      </c>
      <c r="O94" s="16">
        <f t="shared" si="79"/>
        <v>0</v>
      </c>
      <c r="P94" s="16">
        <f t="shared" si="79"/>
        <v>0</v>
      </c>
      <c r="Q94" s="16">
        <f t="shared" si="79"/>
        <v>0</v>
      </c>
      <c r="R94" s="16"/>
      <c r="S94" s="16">
        <f t="shared" si="79"/>
        <v>0</v>
      </c>
      <c r="T94" s="16">
        <f t="shared" si="79"/>
        <v>0</v>
      </c>
      <c r="U94" s="17"/>
    </row>
    <row r="95" spans="1:21" s="43" customFormat="1" ht="24" x14ac:dyDescent="0.2">
      <c r="A95" s="73"/>
      <c r="B95" s="73"/>
      <c r="C95" s="74"/>
      <c r="D95" s="72" t="s">
        <v>58</v>
      </c>
      <c r="E95" s="75">
        <f>SUM(E82+E86+E90+E94)</f>
        <v>3157.7400000000002</v>
      </c>
      <c r="F95" s="75"/>
      <c r="G95" s="75"/>
      <c r="H95" s="76">
        <f>SUM(H94,H90,H86,H82)</f>
        <v>15062.430000000002</v>
      </c>
      <c r="I95" s="76">
        <f>SUM(I94,I90,I86,I82)</f>
        <v>88416.72</v>
      </c>
      <c r="J95" s="75">
        <f t="shared" ref="J95:T95" si="80">SUM(J82+J86+J90+J94)</f>
        <v>15062.419799999998</v>
      </c>
      <c r="K95" s="75">
        <f t="shared" si="80"/>
        <v>88416.72</v>
      </c>
      <c r="L95" s="75">
        <f t="shared" si="80"/>
        <v>103479.1398</v>
      </c>
      <c r="M95" s="75">
        <f t="shared" si="80"/>
        <v>-1.0200000001873377E-2</v>
      </c>
      <c r="N95" s="75">
        <f t="shared" si="80"/>
        <v>-2.7284841053187847E-12</v>
      </c>
      <c r="O95" s="75">
        <f t="shared" si="80"/>
        <v>0</v>
      </c>
      <c r="P95" s="75">
        <f t="shared" si="80"/>
        <v>0</v>
      </c>
      <c r="Q95" s="75">
        <f t="shared" si="80"/>
        <v>0</v>
      </c>
      <c r="R95" s="75"/>
      <c r="S95" s="75">
        <f t="shared" si="80"/>
        <v>0</v>
      </c>
      <c r="T95" s="75">
        <f t="shared" si="80"/>
        <v>0</v>
      </c>
      <c r="U95" s="77"/>
    </row>
    <row r="96" spans="1:21" s="43" customFormat="1" ht="36" x14ac:dyDescent="0.2">
      <c r="A96" s="38"/>
      <c r="B96" s="38"/>
      <c r="C96" s="39"/>
      <c r="D96" s="40" t="s">
        <v>59</v>
      </c>
      <c r="E96" s="41">
        <f>E95+'2014'!E96</f>
        <v>15434.900000000001</v>
      </c>
      <c r="F96" s="41"/>
      <c r="G96" s="41"/>
      <c r="H96" s="41">
        <f>H95+'2014'!H96</f>
        <v>73624.48000000001</v>
      </c>
      <c r="I96" s="41">
        <f>I95+'2014'!I96</f>
        <v>245772.25999999998</v>
      </c>
      <c r="J96" s="41">
        <f>J95+'2014'!J96</f>
        <v>73624.472999999998</v>
      </c>
      <c r="K96" s="41">
        <f>K95+'2014'!K96</f>
        <v>245772.25999999998</v>
      </c>
      <c r="L96" s="41">
        <f>L95+'2014'!L96</f>
        <v>319396.73300000001</v>
      </c>
      <c r="M96" s="41">
        <f>M95+'2014'!M96</f>
        <v>-7.000000006087248E-3</v>
      </c>
      <c r="N96" s="41">
        <f>N95+'2014'!N96</f>
        <v>-3.5242919693700969E-12</v>
      </c>
      <c r="O96" s="41">
        <f>O95+'2014'!O96</f>
        <v>0</v>
      </c>
      <c r="P96" s="41">
        <f>P95+'2014'!P96</f>
        <v>0</v>
      </c>
      <c r="Q96" s="41">
        <f>Q95+'2014'!Q96</f>
        <v>0</v>
      </c>
      <c r="R96" s="41">
        <f>SUM(I96-Q96)</f>
        <v>245772.25999999998</v>
      </c>
      <c r="S96" s="41">
        <f>S95+'2014'!R96</f>
        <v>0</v>
      </c>
      <c r="T96" s="41">
        <f>T95+'2014'!S96</f>
        <v>0</v>
      </c>
      <c r="U96" s="42"/>
    </row>
    <row r="97" spans="1:21" ht="12.75" customHeight="1" x14ac:dyDescent="0.2">
      <c r="A97" s="110">
        <v>6</v>
      </c>
      <c r="B97" s="125" t="s">
        <v>32</v>
      </c>
      <c r="C97" s="128" t="s">
        <v>26</v>
      </c>
      <c r="D97" s="5" t="s">
        <v>8</v>
      </c>
      <c r="E97" s="30">
        <v>221.04</v>
      </c>
      <c r="F97" s="26">
        <v>4.7699999999999996</v>
      </c>
      <c r="G97" s="29">
        <v>28</v>
      </c>
      <c r="H97" s="3">
        <v>1054.3599999999999</v>
      </c>
      <c r="I97" s="3">
        <v>6189.12</v>
      </c>
      <c r="J97" s="2">
        <f>(E97*F97)</f>
        <v>1054.3607999999999</v>
      </c>
      <c r="K97" s="2">
        <f>(E97*G97)</f>
        <v>6189.12</v>
      </c>
      <c r="L97" s="20">
        <f>SUM(J97,K97)</f>
        <v>7243.4807999999994</v>
      </c>
      <c r="M97" s="1">
        <f>SUM(J97-H97)</f>
        <v>8.0000000002655725E-4</v>
      </c>
      <c r="N97" s="1">
        <f>SUM(K97-I97)</f>
        <v>0</v>
      </c>
      <c r="O97" s="2"/>
      <c r="P97" s="2"/>
      <c r="Q97" s="1"/>
      <c r="R97" s="1"/>
      <c r="S97" s="1"/>
      <c r="T97" s="1"/>
      <c r="U97" s="19"/>
    </row>
    <row r="98" spans="1:21" ht="12.75" customHeight="1" x14ac:dyDescent="0.2">
      <c r="A98" s="111"/>
      <c r="B98" s="126"/>
      <c r="C98" s="129"/>
      <c r="D98" s="5" t="s">
        <v>9</v>
      </c>
      <c r="E98" s="31">
        <v>215.84</v>
      </c>
      <c r="F98" s="26">
        <v>4.7699999999999996</v>
      </c>
      <c r="G98" s="29">
        <v>28</v>
      </c>
      <c r="H98" s="3">
        <v>1029.56</v>
      </c>
      <c r="I98" s="3">
        <v>6043.52</v>
      </c>
      <c r="J98" s="2">
        <f>(E98*F98)</f>
        <v>1029.5567999999998</v>
      </c>
      <c r="K98" s="2">
        <f t="shared" ref="K98:K99" si="81">(E98*G98)</f>
        <v>6043.52</v>
      </c>
      <c r="L98" s="20">
        <f>SUM(J98,K98)</f>
        <v>7073.0768000000007</v>
      </c>
      <c r="M98" s="1">
        <f t="shared" ref="M98:M99" si="82">SUM(J98-H98)</f>
        <v>-3.200000000106229E-3</v>
      </c>
      <c r="N98" s="1">
        <f t="shared" ref="N98:N99" si="83">SUM(K98-I98)</f>
        <v>0</v>
      </c>
      <c r="O98" s="2"/>
      <c r="P98" s="2"/>
      <c r="Q98" s="1"/>
      <c r="R98" s="1"/>
      <c r="S98" s="1"/>
      <c r="T98" s="1"/>
      <c r="U98" s="19"/>
    </row>
    <row r="99" spans="1:21" ht="12.75" customHeight="1" x14ac:dyDescent="0.2">
      <c r="A99" s="111"/>
      <c r="B99" s="126"/>
      <c r="C99" s="129"/>
      <c r="D99" s="5" t="s">
        <v>10</v>
      </c>
      <c r="E99" s="31">
        <v>257.18</v>
      </c>
      <c r="F99" s="26">
        <v>4.7699999999999996</v>
      </c>
      <c r="G99" s="29">
        <v>28</v>
      </c>
      <c r="H99" s="3">
        <v>1226.75</v>
      </c>
      <c r="I99" s="3">
        <v>7201.04</v>
      </c>
      <c r="J99" s="2">
        <f>(E99*F99)</f>
        <v>1226.7485999999999</v>
      </c>
      <c r="K99" s="2">
        <f t="shared" si="81"/>
        <v>7201.04</v>
      </c>
      <c r="L99" s="20">
        <f>SUM(J99,K99)</f>
        <v>8427.7885999999999</v>
      </c>
      <c r="M99" s="1">
        <f t="shared" si="82"/>
        <v>-1.4000000001033186E-3</v>
      </c>
      <c r="N99" s="1">
        <f t="shared" si="83"/>
        <v>0</v>
      </c>
      <c r="O99" s="2"/>
      <c r="P99" s="2"/>
      <c r="Q99" s="1"/>
      <c r="R99" s="1"/>
      <c r="S99" s="1"/>
      <c r="T99" s="1"/>
      <c r="U99" s="19"/>
    </row>
    <row r="100" spans="1:21" ht="12.75" customHeight="1" x14ac:dyDescent="0.2">
      <c r="A100" s="111"/>
      <c r="B100" s="126"/>
      <c r="C100" s="129"/>
      <c r="D100" s="34" t="s">
        <v>52</v>
      </c>
      <c r="E100" s="16">
        <f>SUM(E97,E98,E99)</f>
        <v>694.06</v>
      </c>
      <c r="F100" s="16"/>
      <c r="G100" s="16"/>
      <c r="H100" s="44">
        <f>SUM(H97:H99)</f>
        <v>3310.67</v>
      </c>
      <c r="I100" s="44">
        <f>SUM(I97:I99)</f>
        <v>19433.68</v>
      </c>
      <c r="J100" s="16">
        <f t="shared" ref="J100:T100" si="84">SUM(J97,J98,J99)</f>
        <v>3310.6661999999997</v>
      </c>
      <c r="K100" s="16">
        <f t="shared" si="84"/>
        <v>19433.68</v>
      </c>
      <c r="L100" s="16">
        <f t="shared" si="84"/>
        <v>22744.3462</v>
      </c>
      <c r="M100" s="16">
        <f t="shared" si="84"/>
        <v>-3.8000000001829903E-3</v>
      </c>
      <c r="N100" s="16">
        <f t="shared" si="84"/>
        <v>0</v>
      </c>
      <c r="O100" s="16">
        <f t="shared" si="84"/>
        <v>0</v>
      </c>
      <c r="P100" s="16">
        <f t="shared" si="84"/>
        <v>0</v>
      </c>
      <c r="Q100" s="16">
        <f t="shared" si="84"/>
        <v>0</v>
      </c>
      <c r="R100" s="16"/>
      <c r="S100" s="16">
        <f t="shared" si="84"/>
        <v>0</v>
      </c>
      <c r="T100" s="16">
        <f t="shared" si="84"/>
        <v>0</v>
      </c>
      <c r="U100" s="17"/>
    </row>
    <row r="101" spans="1:21" ht="12.75" customHeight="1" x14ac:dyDescent="0.2">
      <c r="A101" s="111"/>
      <c r="B101" s="126"/>
      <c r="C101" s="129"/>
      <c r="D101" s="5" t="s">
        <v>11</v>
      </c>
      <c r="E101" s="30">
        <v>267.94</v>
      </c>
      <c r="F101" s="26">
        <v>4.7699999999999996</v>
      </c>
      <c r="G101" s="29">
        <v>28</v>
      </c>
      <c r="H101" s="3">
        <v>1278.07</v>
      </c>
      <c r="I101" s="3">
        <v>7502.32</v>
      </c>
      <c r="J101" s="2">
        <f>(E101*F101)</f>
        <v>1278.0737999999999</v>
      </c>
      <c r="K101" s="2">
        <f>(E101*G101)</f>
        <v>7502.32</v>
      </c>
      <c r="L101" s="20">
        <f>SUM(J101,K101)</f>
        <v>8780.3937999999998</v>
      </c>
      <c r="M101" s="1">
        <f>SUM(J101-H101)</f>
        <v>3.7999999999556167E-3</v>
      </c>
      <c r="N101" s="1">
        <f>SUM(K101-I101)</f>
        <v>0</v>
      </c>
      <c r="O101" s="2"/>
      <c r="P101" s="2"/>
      <c r="Q101" s="1"/>
      <c r="R101" s="1"/>
      <c r="S101" s="1"/>
      <c r="T101" s="1"/>
      <c r="U101" s="19"/>
    </row>
    <row r="102" spans="1:21" ht="12.75" customHeight="1" x14ac:dyDescent="0.2">
      <c r="A102" s="111"/>
      <c r="B102" s="126"/>
      <c r="C102" s="129"/>
      <c r="D102" s="5" t="s">
        <v>12</v>
      </c>
      <c r="E102" s="30">
        <v>225.52</v>
      </c>
      <c r="F102" s="26">
        <v>4.7699999999999996</v>
      </c>
      <c r="G102" s="29">
        <v>28</v>
      </c>
      <c r="H102" s="3">
        <v>1075.73</v>
      </c>
      <c r="I102" s="3">
        <v>6314.56</v>
      </c>
      <c r="J102" s="2">
        <f>(E102*F102)</f>
        <v>1075.7303999999999</v>
      </c>
      <c r="K102" s="2">
        <f t="shared" ref="K102:K103" si="85">(E102*G102)</f>
        <v>6314.56</v>
      </c>
      <c r="L102" s="20">
        <f>SUM(J102,K102)</f>
        <v>7390.2903999999999</v>
      </c>
      <c r="M102" s="1">
        <f t="shared" ref="M102:M103" si="86">SUM(J102-H102)</f>
        <v>3.9999999989959178E-4</v>
      </c>
      <c r="N102" s="1">
        <f t="shared" ref="N102:N103" si="87">SUM(K102-I102)</f>
        <v>0</v>
      </c>
      <c r="O102" s="2"/>
      <c r="P102" s="2"/>
      <c r="Q102" s="1"/>
      <c r="R102" s="1"/>
      <c r="S102" s="1"/>
      <c r="T102" s="1"/>
      <c r="U102" s="19"/>
    </row>
    <row r="103" spans="1:21" ht="12.75" customHeight="1" x14ac:dyDescent="0.2">
      <c r="A103" s="111"/>
      <c r="B103" s="126"/>
      <c r="C103" s="129"/>
      <c r="D103" s="5" t="s">
        <v>13</v>
      </c>
      <c r="E103" s="30">
        <v>259.27999999999997</v>
      </c>
      <c r="F103" s="26">
        <v>4.7699999999999996</v>
      </c>
      <c r="G103" s="29">
        <v>28</v>
      </c>
      <c r="H103" s="3">
        <v>1236.77</v>
      </c>
      <c r="I103" s="3">
        <v>7259.84</v>
      </c>
      <c r="J103" s="2">
        <f>(E103*F103)</f>
        <v>1236.7655999999997</v>
      </c>
      <c r="K103" s="2">
        <f t="shared" si="85"/>
        <v>7259.8399999999992</v>
      </c>
      <c r="L103" s="20">
        <f>SUM(J103,K103)</f>
        <v>8496.605599999999</v>
      </c>
      <c r="M103" s="1">
        <f t="shared" si="86"/>
        <v>-4.4000000002597517E-3</v>
      </c>
      <c r="N103" s="1">
        <f t="shared" si="87"/>
        <v>-9.0949470177292824E-13</v>
      </c>
      <c r="O103" s="2"/>
      <c r="P103" s="2"/>
      <c r="Q103" s="1"/>
      <c r="R103" s="1"/>
      <c r="S103" s="1"/>
      <c r="T103" s="1"/>
      <c r="U103" s="19"/>
    </row>
    <row r="104" spans="1:21" ht="12.75" customHeight="1" x14ac:dyDescent="0.2">
      <c r="A104" s="111"/>
      <c r="B104" s="126"/>
      <c r="C104" s="129"/>
      <c r="D104" s="34" t="s">
        <v>53</v>
      </c>
      <c r="E104" s="16">
        <f>SUM(E101,E102,E103)</f>
        <v>752.74</v>
      </c>
      <c r="F104" s="16"/>
      <c r="G104" s="16"/>
      <c r="H104" s="44">
        <f>SUM(H101:H103)</f>
        <v>3590.57</v>
      </c>
      <c r="I104" s="44">
        <f>SUM(I101:I103)</f>
        <v>21076.720000000001</v>
      </c>
      <c r="J104" s="16">
        <f t="shared" ref="J104:T104" si="88">SUM(J101,J102,J103)</f>
        <v>3590.5697999999993</v>
      </c>
      <c r="K104" s="16">
        <f t="shared" si="88"/>
        <v>21076.720000000001</v>
      </c>
      <c r="L104" s="16">
        <f t="shared" si="88"/>
        <v>24667.289799999999</v>
      </c>
      <c r="M104" s="16">
        <f t="shared" si="88"/>
        <v>-2.0000000040454324E-4</v>
      </c>
      <c r="N104" s="16">
        <f t="shared" si="88"/>
        <v>-9.0949470177292824E-13</v>
      </c>
      <c r="O104" s="16">
        <f t="shared" si="88"/>
        <v>0</v>
      </c>
      <c r="P104" s="16">
        <f t="shared" si="88"/>
        <v>0</v>
      </c>
      <c r="Q104" s="16">
        <f t="shared" si="88"/>
        <v>0</v>
      </c>
      <c r="R104" s="16"/>
      <c r="S104" s="16">
        <f t="shared" si="88"/>
        <v>0</v>
      </c>
      <c r="T104" s="16">
        <f t="shared" si="88"/>
        <v>0</v>
      </c>
      <c r="U104" s="17"/>
    </row>
    <row r="105" spans="1:21" ht="12.75" customHeight="1" x14ac:dyDescent="0.2">
      <c r="A105" s="111"/>
      <c r="B105" s="126"/>
      <c r="C105" s="129"/>
      <c r="D105" s="5" t="s">
        <v>14</v>
      </c>
      <c r="E105" s="30">
        <v>314.12</v>
      </c>
      <c r="F105" s="26">
        <v>4.7699999999999996</v>
      </c>
      <c r="G105" s="29">
        <v>28</v>
      </c>
      <c r="H105" s="3">
        <v>1498.35</v>
      </c>
      <c r="I105" s="3">
        <v>8795.36</v>
      </c>
      <c r="J105" s="2">
        <f>(E105*F105)</f>
        <v>1498.3524</v>
      </c>
      <c r="K105" s="2">
        <f>(E105*G105)</f>
        <v>8795.36</v>
      </c>
      <c r="L105" s="20">
        <f>SUM(J105,K105)</f>
        <v>10293.7124</v>
      </c>
      <c r="M105" s="1">
        <f>SUM(J105-H105)</f>
        <v>2.4000000000796717E-3</v>
      </c>
      <c r="N105" s="1">
        <f>SUM(K105-I105)</f>
        <v>0</v>
      </c>
      <c r="O105" s="2"/>
      <c r="P105" s="2"/>
      <c r="Q105" s="1"/>
      <c r="R105" s="1"/>
      <c r="S105" s="1"/>
      <c r="T105" s="1"/>
      <c r="U105" s="19"/>
    </row>
    <row r="106" spans="1:21" ht="12.75" customHeight="1" x14ac:dyDescent="0.2">
      <c r="A106" s="111"/>
      <c r="B106" s="126"/>
      <c r="C106" s="129"/>
      <c r="D106" s="5" t="s">
        <v>15</v>
      </c>
      <c r="E106" s="30">
        <v>311.83999999999997</v>
      </c>
      <c r="F106" s="26">
        <v>4.7699999999999996</v>
      </c>
      <c r="G106" s="29">
        <v>28</v>
      </c>
      <c r="H106" s="3">
        <v>1487.48</v>
      </c>
      <c r="I106" s="3">
        <v>8731.52</v>
      </c>
      <c r="J106" s="2">
        <f>(E106*F106)</f>
        <v>1487.4767999999997</v>
      </c>
      <c r="K106" s="2">
        <f t="shared" ref="K106:K107" si="89">(E106*G106)</f>
        <v>8731.5199999999986</v>
      </c>
      <c r="L106" s="20">
        <f>SUM(J106,K106)</f>
        <v>10218.996799999999</v>
      </c>
      <c r="M106" s="1">
        <f t="shared" ref="M106:M107" si="90">SUM(J106-H106)</f>
        <v>-3.2000000003336027E-3</v>
      </c>
      <c r="N106" s="1">
        <f t="shared" ref="N106:N107" si="91">SUM(K106-I106)</f>
        <v>-1.8189894035458565E-12</v>
      </c>
      <c r="O106" s="2"/>
      <c r="P106" s="2"/>
      <c r="Q106" s="1"/>
      <c r="R106" s="1"/>
      <c r="S106" s="1"/>
      <c r="T106" s="1"/>
      <c r="U106" s="19"/>
    </row>
    <row r="107" spans="1:21" ht="12.75" customHeight="1" x14ac:dyDescent="0.2">
      <c r="A107" s="111"/>
      <c r="B107" s="126"/>
      <c r="C107" s="129"/>
      <c r="D107" s="5" t="s">
        <v>16</v>
      </c>
      <c r="E107" s="31">
        <v>312.26</v>
      </c>
      <c r="F107" s="26">
        <v>4.7699999999999996</v>
      </c>
      <c r="G107" s="29">
        <v>28</v>
      </c>
      <c r="H107" s="3">
        <v>1489.49</v>
      </c>
      <c r="I107" s="3">
        <v>8743.2800000000007</v>
      </c>
      <c r="J107" s="2">
        <f>(E107*F107)</f>
        <v>1489.4801999999997</v>
      </c>
      <c r="K107" s="2">
        <f t="shared" si="89"/>
        <v>8743.2799999999988</v>
      </c>
      <c r="L107" s="20">
        <f>SUM(J107,K107)</f>
        <v>10232.760199999999</v>
      </c>
      <c r="M107" s="1">
        <f t="shared" si="90"/>
        <v>-9.8000000002684828E-3</v>
      </c>
      <c r="N107" s="1">
        <f t="shared" si="91"/>
        <v>-1.8189894035458565E-12</v>
      </c>
      <c r="O107" s="2"/>
      <c r="P107" s="2"/>
      <c r="Q107" s="1"/>
      <c r="R107" s="1"/>
      <c r="S107" s="1"/>
      <c r="T107" s="1"/>
      <c r="U107" s="19"/>
    </row>
    <row r="108" spans="1:21" ht="12.75" customHeight="1" x14ac:dyDescent="0.2">
      <c r="A108" s="111"/>
      <c r="B108" s="126"/>
      <c r="C108" s="129"/>
      <c r="D108" s="34" t="s">
        <v>54</v>
      </c>
      <c r="E108" s="16">
        <f>SUM(E105,E106,E107)</f>
        <v>938.22</v>
      </c>
      <c r="F108" s="16"/>
      <c r="G108" s="16"/>
      <c r="H108" s="44">
        <f>SUM(H105:H107)</f>
        <v>4475.32</v>
      </c>
      <c r="I108" s="44">
        <f>SUM(I105:I107)</f>
        <v>26270.160000000003</v>
      </c>
      <c r="J108" s="16">
        <f t="shared" ref="J108:T108" si="92">SUM(J105,J106,J107)</f>
        <v>4475.3093999999992</v>
      </c>
      <c r="K108" s="16">
        <f t="shared" si="92"/>
        <v>26270.159999999996</v>
      </c>
      <c r="L108" s="16">
        <f t="shared" si="92"/>
        <v>30745.469399999994</v>
      </c>
      <c r="M108" s="16">
        <f t="shared" si="92"/>
        <v>-1.0600000000522414E-2</v>
      </c>
      <c r="N108" s="16">
        <f t="shared" si="92"/>
        <v>-3.637978807091713E-12</v>
      </c>
      <c r="O108" s="16">
        <f t="shared" si="92"/>
        <v>0</v>
      </c>
      <c r="P108" s="16">
        <f t="shared" si="92"/>
        <v>0</v>
      </c>
      <c r="Q108" s="16">
        <f t="shared" si="92"/>
        <v>0</v>
      </c>
      <c r="R108" s="16"/>
      <c r="S108" s="16">
        <f t="shared" si="92"/>
        <v>0</v>
      </c>
      <c r="T108" s="16">
        <f t="shared" si="92"/>
        <v>0</v>
      </c>
      <c r="U108" s="17"/>
    </row>
    <row r="109" spans="1:21" ht="12.75" customHeight="1" x14ac:dyDescent="0.2">
      <c r="A109" s="111"/>
      <c r="B109" s="126"/>
      <c r="C109" s="129"/>
      <c r="D109" s="5" t="s">
        <v>17</v>
      </c>
      <c r="E109" s="30">
        <v>362.14</v>
      </c>
      <c r="F109" s="26">
        <v>4.7699999999999996</v>
      </c>
      <c r="G109" s="29">
        <v>28</v>
      </c>
      <c r="H109" s="3">
        <v>1727.41</v>
      </c>
      <c r="I109" s="3">
        <v>10139.92</v>
      </c>
      <c r="J109" s="2">
        <f>(E109*F109)</f>
        <v>1727.4077999999997</v>
      </c>
      <c r="K109" s="2">
        <f>(E109*G109)</f>
        <v>10139.92</v>
      </c>
      <c r="L109" s="20">
        <f>SUM(J109,K109)</f>
        <v>11867.327799999999</v>
      </c>
      <c r="M109" s="1">
        <f>SUM(J109-H109)</f>
        <v>-2.2000000003572495E-3</v>
      </c>
      <c r="N109" s="1">
        <f>SUM(K109-I109)</f>
        <v>0</v>
      </c>
      <c r="O109" s="2"/>
      <c r="P109" s="2"/>
      <c r="Q109" s="1"/>
      <c r="R109" s="1"/>
      <c r="S109" s="1"/>
      <c r="T109" s="1"/>
      <c r="U109" s="19"/>
    </row>
    <row r="110" spans="1:21" ht="12.75" customHeight="1" x14ac:dyDescent="0.2">
      <c r="A110" s="111"/>
      <c r="B110" s="126"/>
      <c r="C110" s="129"/>
      <c r="D110" s="5" t="s">
        <v>18</v>
      </c>
      <c r="E110" s="30">
        <v>321.18</v>
      </c>
      <c r="F110" s="26">
        <v>4.7699999999999996</v>
      </c>
      <c r="G110" s="29">
        <v>28</v>
      </c>
      <c r="H110" s="3">
        <v>1532.03</v>
      </c>
      <c r="I110" s="3">
        <v>8993.0400000000009</v>
      </c>
      <c r="J110" s="2">
        <f>(E110*F110)</f>
        <v>1532.0285999999999</v>
      </c>
      <c r="K110" s="2">
        <f t="shared" ref="K110:K111" si="93">(E110*G110)</f>
        <v>8993.0400000000009</v>
      </c>
      <c r="L110" s="20">
        <f>SUM(J110,K110)</f>
        <v>10525.068600000001</v>
      </c>
      <c r="M110" s="1">
        <f t="shared" ref="M110:M111" si="94">SUM(J110-H110)</f>
        <v>-1.4000000001033186E-3</v>
      </c>
      <c r="N110" s="1">
        <f t="shared" ref="N110:N111" si="95">SUM(K110-I110)</f>
        <v>0</v>
      </c>
      <c r="O110" s="2"/>
      <c r="P110" s="2"/>
      <c r="Q110" s="1"/>
      <c r="R110" s="1"/>
      <c r="S110" s="1"/>
      <c r="T110" s="1"/>
      <c r="U110" s="19"/>
    </row>
    <row r="111" spans="1:21" ht="13.5" customHeight="1" x14ac:dyDescent="0.2">
      <c r="A111" s="112"/>
      <c r="B111" s="127"/>
      <c r="C111" s="130"/>
      <c r="D111" s="5" t="s">
        <v>19</v>
      </c>
      <c r="E111" s="31">
        <v>272.02</v>
      </c>
      <c r="F111" s="26">
        <v>4.7699999999999996</v>
      </c>
      <c r="G111" s="29">
        <v>28</v>
      </c>
      <c r="H111" s="3">
        <v>1297.54</v>
      </c>
      <c r="I111" s="3">
        <v>7616.56</v>
      </c>
      <c r="J111" s="2">
        <f>(E111*F111)</f>
        <v>1297.5353999999998</v>
      </c>
      <c r="K111" s="2">
        <f t="shared" si="93"/>
        <v>7616.5599999999995</v>
      </c>
      <c r="L111" s="20">
        <f>SUM(J111,K111)</f>
        <v>8914.0953999999983</v>
      </c>
      <c r="M111" s="1">
        <f t="shared" si="94"/>
        <v>-4.6000000002095476E-3</v>
      </c>
      <c r="N111" s="1">
        <f t="shared" si="95"/>
        <v>-9.0949470177292824E-13</v>
      </c>
      <c r="O111" s="2"/>
      <c r="P111" s="2"/>
      <c r="Q111" s="1"/>
      <c r="R111" s="1"/>
      <c r="S111" s="1"/>
      <c r="T111" s="1"/>
      <c r="U111" s="19"/>
    </row>
    <row r="112" spans="1:21" ht="24.75" x14ac:dyDescent="0.25">
      <c r="A112" s="8"/>
      <c r="B112" s="8"/>
      <c r="C112" s="8"/>
      <c r="D112" s="34" t="s">
        <v>55</v>
      </c>
      <c r="E112" s="16">
        <f>SUM(E109,E110,E111)</f>
        <v>955.33999999999992</v>
      </c>
      <c r="F112" s="16"/>
      <c r="G112" s="16"/>
      <c r="H112" s="44">
        <f>SUM(H109:H111)</f>
        <v>4556.9799999999996</v>
      </c>
      <c r="I112" s="44">
        <f>SUM(I109:I111)</f>
        <v>26749.52</v>
      </c>
      <c r="J112" s="16">
        <f t="shared" ref="J112:T112" si="96">SUM(J109,J110,J111)</f>
        <v>4556.9717999999993</v>
      </c>
      <c r="K112" s="16">
        <f t="shared" si="96"/>
        <v>26749.519999999997</v>
      </c>
      <c r="L112" s="16">
        <f t="shared" si="96"/>
        <v>31306.491799999996</v>
      </c>
      <c r="M112" s="16">
        <f t="shared" si="96"/>
        <v>-8.2000000006701157E-3</v>
      </c>
      <c r="N112" s="16">
        <f t="shared" si="96"/>
        <v>-9.0949470177292824E-13</v>
      </c>
      <c r="O112" s="16">
        <f t="shared" si="96"/>
        <v>0</v>
      </c>
      <c r="P112" s="16">
        <f t="shared" si="96"/>
        <v>0</v>
      </c>
      <c r="Q112" s="16">
        <f t="shared" si="96"/>
        <v>0</v>
      </c>
      <c r="R112" s="16"/>
      <c r="S112" s="16">
        <f t="shared" si="96"/>
        <v>0</v>
      </c>
      <c r="T112" s="16">
        <f t="shared" si="96"/>
        <v>0</v>
      </c>
      <c r="U112" s="17"/>
    </row>
    <row r="113" spans="1:21" s="43" customFormat="1" ht="24" x14ac:dyDescent="0.2">
      <c r="A113" s="73"/>
      <c r="B113" s="73"/>
      <c r="C113" s="74"/>
      <c r="D113" s="72" t="s">
        <v>58</v>
      </c>
      <c r="E113" s="75">
        <f>SUM(E100+E104+E108+E112)</f>
        <v>3340.3599999999997</v>
      </c>
      <c r="F113" s="75"/>
      <c r="G113" s="75"/>
      <c r="H113" s="76">
        <f>SUM(H112,H108,H104,H100)</f>
        <v>15933.539999999999</v>
      </c>
      <c r="I113" s="76">
        <f>SUM(I100,I104,I108,I112)</f>
        <v>93530.08</v>
      </c>
      <c r="J113" s="75">
        <f t="shared" ref="J113:T113" si="97">SUM(J100+J104+J108+J112)</f>
        <v>15933.517199999998</v>
      </c>
      <c r="K113" s="75">
        <f t="shared" si="97"/>
        <v>93530.079999999987</v>
      </c>
      <c r="L113" s="75">
        <f t="shared" si="97"/>
        <v>109463.59719999999</v>
      </c>
      <c r="M113" s="75">
        <f t="shared" si="97"/>
        <v>-2.2800000001780063E-2</v>
      </c>
      <c r="N113" s="75">
        <f t="shared" si="97"/>
        <v>-5.4569682106375694E-12</v>
      </c>
      <c r="O113" s="75">
        <f t="shared" si="97"/>
        <v>0</v>
      </c>
      <c r="P113" s="75">
        <f t="shared" si="97"/>
        <v>0</v>
      </c>
      <c r="Q113" s="75">
        <f t="shared" si="97"/>
        <v>0</v>
      </c>
      <c r="R113" s="75"/>
      <c r="S113" s="75">
        <f t="shared" si="97"/>
        <v>0</v>
      </c>
      <c r="T113" s="75">
        <f t="shared" si="97"/>
        <v>0</v>
      </c>
      <c r="U113" s="77"/>
    </row>
    <row r="114" spans="1:21" s="43" customFormat="1" ht="36" x14ac:dyDescent="0.2">
      <c r="A114" s="38"/>
      <c r="B114" s="38"/>
      <c r="C114" s="39"/>
      <c r="D114" s="40" t="s">
        <v>59</v>
      </c>
      <c r="E114" s="41">
        <f>E113+'2014'!E114</f>
        <v>15778.080000000002</v>
      </c>
      <c r="F114" s="41"/>
      <c r="G114" s="41"/>
      <c r="H114" s="41">
        <f>H113+'2014'!H114</f>
        <v>75261.499999999985</v>
      </c>
      <c r="I114" s="41">
        <f>I113+'2014'!I114</f>
        <v>254568.52000000002</v>
      </c>
      <c r="J114" s="41">
        <f>J113+'2014'!J114</f>
        <v>75261.441599999991</v>
      </c>
      <c r="K114" s="41">
        <f>K113+'2014'!K114</f>
        <v>254568.52</v>
      </c>
      <c r="L114" s="41">
        <f>L113+'2014'!L114</f>
        <v>329829.96159999998</v>
      </c>
      <c r="M114" s="41">
        <f>M113+'2014'!M114</f>
        <v>-5.8400000006258779E-2</v>
      </c>
      <c r="N114" s="41">
        <f>N113+'2014'!N114</f>
        <v>-4.2064129956997931E-12</v>
      </c>
      <c r="O114" s="41">
        <f>O113+'2014'!O114</f>
        <v>0</v>
      </c>
      <c r="P114" s="41">
        <f>P113+'2014'!P114</f>
        <v>0</v>
      </c>
      <c r="Q114" s="41">
        <f>Q113+'2014'!Q114</f>
        <v>0</v>
      </c>
      <c r="R114" s="41">
        <f>SUM(I114-Q114)</f>
        <v>254568.52000000002</v>
      </c>
      <c r="S114" s="41">
        <f>S113+'2014'!R114</f>
        <v>0</v>
      </c>
      <c r="T114" s="41">
        <f>T113+'2014'!S114</f>
        <v>0</v>
      </c>
      <c r="U114" s="42"/>
    </row>
    <row r="115" spans="1:21" ht="12.75" customHeight="1" x14ac:dyDescent="0.2">
      <c r="A115" s="110">
        <v>7</v>
      </c>
      <c r="B115" s="125" t="s">
        <v>32</v>
      </c>
      <c r="C115" s="128" t="s">
        <v>27</v>
      </c>
      <c r="D115" s="5" t="s">
        <v>8</v>
      </c>
      <c r="E115" s="30">
        <v>905.44</v>
      </c>
      <c r="F115" s="26">
        <v>4.7699999999999996</v>
      </c>
      <c r="G115" s="29">
        <v>28</v>
      </c>
      <c r="H115" s="3"/>
      <c r="I115" s="3"/>
      <c r="J115" s="2">
        <f>(E115*F115)</f>
        <v>4318.9488000000001</v>
      </c>
      <c r="K115" s="2">
        <f>(E115*G115)</f>
        <v>25352.32</v>
      </c>
      <c r="L115" s="20">
        <f>SUM(J115,K115)</f>
        <v>29671.268799999998</v>
      </c>
      <c r="M115" s="1">
        <f>SUM(J115-H115)</f>
        <v>4318.9488000000001</v>
      </c>
      <c r="N115" s="1">
        <f>SUM(K115-I115)</f>
        <v>25352.32</v>
      </c>
      <c r="O115" s="2"/>
      <c r="P115" s="2"/>
      <c r="Q115" s="1"/>
      <c r="R115" s="1"/>
      <c r="S115" s="1"/>
      <c r="T115" s="1"/>
      <c r="U115" s="19"/>
    </row>
    <row r="116" spans="1:21" ht="12.75" customHeight="1" x14ac:dyDescent="0.2">
      <c r="A116" s="111"/>
      <c r="B116" s="126"/>
      <c r="C116" s="129"/>
      <c r="D116" s="5" t="s">
        <v>9</v>
      </c>
      <c r="E116" s="31">
        <v>806.62</v>
      </c>
      <c r="F116" s="26">
        <v>4.7699999999999996</v>
      </c>
      <c r="G116" s="29">
        <v>28</v>
      </c>
      <c r="H116" s="3"/>
      <c r="I116" s="3"/>
      <c r="J116" s="2">
        <f>(E116*F116)</f>
        <v>3847.5773999999997</v>
      </c>
      <c r="K116" s="2">
        <f t="shared" ref="K116:K117" si="98">(E116*G116)</f>
        <v>22585.360000000001</v>
      </c>
      <c r="L116" s="20">
        <f>SUM(J116,K116)</f>
        <v>26432.937399999999</v>
      </c>
      <c r="M116" s="1">
        <f t="shared" ref="M116:M117" si="99">SUM(J116-H116)</f>
        <v>3847.5773999999997</v>
      </c>
      <c r="N116" s="1">
        <f t="shared" ref="N116:N117" si="100">SUM(K116-I116)</f>
        <v>22585.360000000001</v>
      </c>
      <c r="O116" s="2"/>
      <c r="P116" s="2"/>
      <c r="Q116" s="1"/>
      <c r="R116" s="1"/>
      <c r="S116" s="1"/>
      <c r="T116" s="1"/>
      <c r="U116" s="19"/>
    </row>
    <row r="117" spans="1:21" ht="12.75" customHeight="1" x14ac:dyDescent="0.2">
      <c r="A117" s="111"/>
      <c r="B117" s="126"/>
      <c r="C117" s="129"/>
      <c r="D117" s="5" t="s">
        <v>10</v>
      </c>
      <c r="E117" s="31">
        <v>1014.64</v>
      </c>
      <c r="F117" s="26">
        <v>4.7699999999999996</v>
      </c>
      <c r="G117" s="29">
        <v>28</v>
      </c>
      <c r="H117" s="3"/>
      <c r="I117" s="3"/>
      <c r="J117" s="2">
        <f>(E117*F117)</f>
        <v>4839.8327999999992</v>
      </c>
      <c r="K117" s="2">
        <f t="shared" si="98"/>
        <v>28409.919999999998</v>
      </c>
      <c r="L117" s="20">
        <f>SUM(J117,K117)</f>
        <v>33249.752799999995</v>
      </c>
      <c r="M117" s="1">
        <f t="shared" si="99"/>
        <v>4839.8327999999992</v>
      </c>
      <c r="N117" s="1">
        <f t="shared" si="100"/>
        <v>28409.919999999998</v>
      </c>
      <c r="O117" s="2"/>
      <c r="P117" s="2"/>
      <c r="Q117" s="1"/>
      <c r="R117" s="1"/>
      <c r="S117" s="1"/>
      <c r="T117" s="1"/>
      <c r="U117" s="19"/>
    </row>
    <row r="118" spans="1:21" ht="12.75" customHeight="1" x14ac:dyDescent="0.2">
      <c r="A118" s="111"/>
      <c r="B118" s="126"/>
      <c r="C118" s="129"/>
      <c r="D118" s="34" t="s">
        <v>52</v>
      </c>
      <c r="E118" s="16">
        <f>SUM(E115,E116,E117)</f>
        <v>2726.7</v>
      </c>
      <c r="F118" s="16"/>
      <c r="G118" s="16"/>
      <c r="H118" s="14"/>
      <c r="I118" s="14"/>
      <c r="J118" s="16">
        <f t="shared" ref="J118:T118" si="101">SUM(J115,J116,J117)</f>
        <v>13006.359</v>
      </c>
      <c r="K118" s="16">
        <f t="shared" si="101"/>
        <v>76347.600000000006</v>
      </c>
      <c r="L118" s="16">
        <f t="shared" si="101"/>
        <v>89353.959000000003</v>
      </c>
      <c r="M118" s="16">
        <f t="shared" si="101"/>
        <v>13006.359</v>
      </c>
      <c r="N118" s="16">
        <f t="shared" si="101"/>
        <v>76347.600000000006</v>
      </c>
      <c r="O118" s="16">
        <f t="shared" si="101"/>
        <v>0</v>
      </c>
      <c r="P118" s="16">
        <f t="shared" si="101"/>
        <v>0</v>
      </c>
      <c r="Q118" s="16">
        <f t="shared" si="101"/>
        <v>0</v>
      </c>
      <c r="R118" s="16"/>
      <c r="S118" s="16">
        <f t="shared" si="101"/>
        <v>0</v>
      </c>
      <c r="T118" s="16">
        <f t="shared" si="101"/>
        <v>0</v>
      </c>
      <c r="U118" s="17"/>
    </row>
    <row r="119" spans="1:21" ht="12.75" customHeight="1" x14ac:dyDescent="0.2">
      <c r="A119" s="111"/>
      <c r="B119" s="126"/>
      <c r="C119" s="129"/>
      <c r="D119" s="5" t="s">
        <v>11</v>
      </c>
      <c r="E119" s="30">
        <v>1058.76</v>
      </c>
      <c r="F119" s="26">
        <v>4.7699999999999996</v>
      </c>
      <c r="G119" s="29">
        <v>28</v>
      </c>
      <c r="H119" s="3"/>
      <c r="I119" s="3"/>
      <c r="J119" s="2">
        <f>(E119*F119)</f>
        <v>5050.2851999999993</v>
      </c>
      <c r="K119" s="2">
        <f>(E119*G119)</f>
        <v>29645.279999999999</v>
      </c>
      <c r="L119" s="20">
        <f>SUM(J119,K119)</f>
        <v>34695.565199999997</v>
      </c>
      <c r="M119" s="1">
        <f>SUM(J119-H119)</f>
        <v>5050.2851999999993</v>
      </c>
      <c r="N119" s="1">
        <f>SUM(K119-I119)</f>
        <v>29645.279999999999</v>
      </c>
      <c r="O119" s="2"/>
      <c r="P119" s="2"/>
      <c r="Q119" s="1"/>
      <c r="R119" s="1"/>
      <c r="S119" s="1"/>
      <c r="T119" s="1"/>
      <c r="U119" s="19"/>
    </row>
    <row r="120" spans="1:21" ht="12.75" customHeight="1" x14ac:dyDescent="0.2">
      <c r="A120" s="111"/>
      <c r="B120" s="126"/>
      <c r="C120" s="129"/>
      <c r="D120" s="5" t="s">
        <v>12</v>
      </c>
      <c r="E120" s="30">
        <v>1050.04</v>
      </c>
      <c r="F120" s="26">
        <v>4.7699999999999996</v>
      </c>
      <c r="G120" s="29">
        <v>28</v>
      </c>
      <c r="H120" s="3"/>
      <c r="I120" s="3"/>
      <c r="J120" s="2">
        <f>(E120*F120)</f>
        <v>5008.6907999999994</v>
      </c>
      <c r="K120" s="2">
        <f t="shared" ref="K120:K121" si="102">(E120*G120)</f>
        <v>29401.119999999999</v>
      </c>
      <c r="L120" s="20">
        <f>SUM(J120,K120)</f>
        <v>34409.810799999999</v>
      </c>
      <c r="M120" s="1">
        <f t="shared" ref="M120:M121" si="103">SUM(J120-H120)</f>
        <v>5008.6907999999994</v>
      </c>
      <c r="N120" s="1">
        <f t="shared" ref="N120:N121" si="104">SUM(K120-I120)</f>
        <v>29401.119999999999</v>
      </c>
      <c r="O120" s="2"/>
      <c r="P120" s="2"/>
      <c r="Q120" s="1"/>
      <c r="R120" s="1"/>
      <c r="S120" s="1"/>
      <c r="T120" s="1"/>
      <c r="U120" s="19"/>
    </row>
    <row r="121" spans="1:21" ht="12.75" customHeight="1" x14ac:dyDescent="0.2">
      <c r="A121" s="111"/>
      <c r="B121" s="126"/>
      <c r="C121" s="129"/>
      <c r="D121" s="5" t="s">
        <v>13</v>
      </c>
      <c r="E121" s="30">
        <v>1000.38</v>
      </c>
      <c r="F121" s="26">
        <v>4.7699999999999996</v>
      </c>
      <c r="G121" s="29">
        <v>28</v>
      </c>
      <c r="H121" s="3"/>
      <c r="I121" s="3"/>
      <c r="J121" s="2">
        <f>(E121*F121)</f>
        <v>4771.8125999999993</v>
      </c>
      <c r="K121" s="2">
        <f t="shared" si="102"/>
        <v>28010.639999999999</v>
      </c>
      <c r="L121" s="20">
        <f>SUM(J121,K121)</f>
        <v>32782.452599999997</v>
      </c>
      <c r="M121" s="1">
        <f t="shared" si="103"/>
        <v>4771.8125999999993</v>
      </c>
      <c r="N121" s="1">
        <f t="shared" si="104"/>
        <v>28010.639999999999</v>
      </c>
      <c r="O121" s="2"/>
      <c r="P121" s="2"/>
      <c r="Q121" s="1"/>
      <c r="R121" s="1"/>
      <c r="S121" s="1"/>
      <c r="T121" s="1"/>
      <c r="U121" s="19"/>
    </row>
    <row r="122" spans="1:21" ht="12.75" customHeight="1" x14ac:dyDescent="0.2">
      <c r="A122" s="111"/>
      <c r="B122" s="126"/>
      <c r="C122" s="129"/>
      <c r="D122" s="34" t="s">
        <v>53</v>
      </c>
      <c r="E122" s="16">
        <f>SUM(E119,E120,E121)</f>
        <v>3109.1800000000003</v>
      </c>
      <c r="F122" s="16"/>
      <c r="G122" s="16"/>
      <c r="H122" s="14"/>
      <c r="I122" s="14"/>
      <c r="J122" s="16">
        <f t="shared" ref="J122:T122" si="105">SUM(J119,J120,J121)</f>
        <v>14830.788599999998</v>
      </c>
      <c r="K122" s="16">
        <f t="shared" si="105"/>
        <v>87057.04</v>
      </c>
      <c r="L122" s="16">
        <f t="shared" si="105"/>
        <v>101887.82859999998</v>
      </c>
      <c r="M122" s="16">
        <f t="shared" si="105"/>
        <v>14830.788599999998</v>
      </c>
      <c r="N122" s="16">
        <f t="shared" si="105"/>
        <v>87057.04</v>
      </c>
      <c r="O122" s="16">
        <f t="shared" si="105"/>
        <v>0</v>
      </c>
      <c r="P122" s="16">
        <f t="shared" si="105"/>
        <v>0</v>
      </c>
      <c r="Q122" s="16">
        <f t="shared" si="105"/>
        <v>0</v>
      </c>
      <c r="R122" s="16"/>
      <c r="S122" s="16">
        <f t="shared" si="105"/>
        <v>0</v>
      </c>
      <c r="T122" s="16">
        <f t="shared" si="105"/>
        <v>0</v>
      </c>
      <c r="U122" s="17"/>
    </row>
    <row r="123" spans="1:21" ht="12.75" customHeight="1" x14ac:dyDescent="0.2">
      <c r="A123" s="111"/>
      <c r="B123" s="126"/>
      <c r="C123" s="129"/>
      <c r="D123" s="5" t="s">
        <v>14</v>
      </c>
      <c r="E123" s="30">
        <v>1148.6600000000001</v>
      </c>
      <c r="F123" s="26">
        <v>4.7699999999999996</v>
      </c>
      <c r="G123" s="29">
        <v>28</v>
      </c>
      <c r="H123" s="3"/>
      <c r="I123" s="3"/>
      <c r="J123" s="2">
        <f>(E123*F123)</f>
        <v>5479.1081999999997</v>
      </c>
      <c r="K123" s="2">
        <f>(E123*G123)</f>
        <v>32162.480000000003</v>
      </c>
      <c r="L123" s="20">
        <f>SUM(J123,K123)</f>
        <v>37641.588200000006</v>
      </c>
      <c r="M123" s="1">
        <f>SUM(J123-H123)</f>
        <v>5479.1081999999997</v>
      </c>
      <c r="N123" s="1">
        <f>SUM(K123-I123)</f>
        <v>32162.480000000003</v>
      </c>
      <c r="O123" s="2"/>
      <c r="P123" s="2"/>
      <c r="Q123" s="1"/>
      <c r="R123" s="1"/>
      <c r="S123" s="1"/>
      <c r="T123" s="1"/>
      <c r="U123" s="19"/>
    </row>
    <row r="124" spans="1:21" ht="12.75" customHeight="1" x14ac:dyDescent="0.2">
      <c r="A124" s="111"/>
      <c r="B124" s="126"/>
      <c r="C124" s="129"/>
      <c r="D124" s="5" t="s">
        <v>15</v>
      </c>
      <c r="E124" s="30">
        <v>1129.92</v>
      </c>
      <c r="F124" s="26">
        <v>4.7699999999999996</v>
      </c>
      <c r="G124" s="29">
        <v>28</v>
      </c>
      <c r="H124" s="3"/>
      <c r="I124" s="3"/>
      <c r="J124" s="2">
        <f>(E124*F124)</f>
        <v>5389.7183999999997</v>
      </c>
      <c r="K124" s="2">
        <f t="shared" ref="K124:K125" si="106">(E124*G124)</f>
        <v>31637.760000000002</v>
      </c>
      <c r="L124" s="20">
        <f>SUM(J124,K124)</f>
        <v>37027.4784</v>
      </c>
      <c r="M124" s="1">
        <f t="shared" ref="M124:M125" si="107">SUM(J124-H124)</f>
        <v>5389.7183999999997</v>
      </c>
      <c r="N124" s="1">
        <f t="shared" ref="N124:N125" si="108">SUM(K124-I124)</f>
        <v>31637.760000000002</v>
      </c>
      <c r="O124" s="2"/>
      <c r="P124" s="2"/>
      <c r="Q124" s="1"/>
      <c r="R124" s="1"/>
      <c r="S124" s="1"/>
      <c r="T124" s="1"/>
      <c r="U124" s="19"/>
    </row>
    <row r="125" spans="1:21" ht="12.75" customHeight="1" x14ac:dyDescent="0.2">
      <c r="A125" s="111"/>
      <c r="B125" s="126"/>
      <c r="C125" s="129"/>
      <c r="D125" s="5" t="s">
        <v>16</v>
      </c>
      <c r="E125" s="31">
        <v>1160.56</v>
      </c>
      <c r="F125" s="26">
        <v>4.7699999999999996</v>
      </c>
      <c r="G125" s="29">
        <v>28</v>
      </c>
      <c r="H125" s="3"/>
      <c r="I125" s="3"/>
      <c r="J125" s="2">
        <f>(E125*F125)</f>
        <v>5535.8711999999996</v>
      </c>
      <c r="K125" s="2">
        <f t="shared" si="106"/>
        <v>32495.68</v>
      </c>
      <c r="L125" s="20">
        <f>SUM(J125,K125)</f>
        <v>38031.551200000002</v>
      </c>
      <c r="M125" s="1">
        <f t="shared" si="107"/>
        <v>5535.8711999999996</v>
      </c>
      <c r="N125" s="1">
        <f t="shared" si="108"/>
        <v>32495.68</v>
      </c>
      <c r="O125" s="2"/>
      <c r="P125" s="2"/>
      <c r="Q125" s="1"/>
      <c r="R125" s="1"/>
      <c r="S125" s="1"/>
      <c r="T125" s="1"/>
      <c r="U125" s="19"/>
    </row>
    <row r="126" spans="1:21" ht="12.75" customHeight="1" x14ac:dyDescent="0.2">
      <c r="A126" s="111"/>
      <c r="B126" s="126"/>
      <c r="C126" s="129"/>
      <c r="D126" s="34" t="s">
        <v>54</v>
      </c>
      <c r="E126" s="16">
        <f>SUM(E123,E124,E125)</f>
        <v>3439.14</v>
      </c>
      <c r="F126" s="16"/>
      <c r="G126" s="16"/>
      <c r="H126" s="14"/>
      <c r="I126" s="14"/>
      <c r="J126" s="16">
        <f t="shared" ref="J126:T126" si="109">SUM(J123,J124,J125)</f>
        <v>16404.697800000002</v>
      </c>
      <c r="K126" s="16">
        <f t="shared" si="109"/>
        <v>96295.920000000013</v>
      </c>
      <c r="L126" s="16">
        <f t="shared" si="109"/>
        <v>112700.61780000001</v>
      </c>
      <c r="M126" s="16">
        <f t="shared" si="109"/>
        <v>16404.697800000002</v>
      </c>
      <c r="N126" s="16">
        <f t="shared" si="109"/>
        <v>96295.920000000013</v>
      </c>
      <c r="O126" s="16">
        <f t="shared" si="109"/>
        <v>0</v>
      </c>
      <c r="P126" s="16">
        <f t="shared" si="109"/>
        <v>0</v>
      </c>
      <c r="Q126" s="16">
        <f t="shared" si="109"/>
        <v>0</v>
      </c>
      <c r="R126" s="16"/>
      <c r="S126" s="16">
        <f t="shared" si="109"/>
        <v>0</v>
      </c>
      <c r="T126" s="16">
        <f t="shared" si="109"/>
        <v>0</v>
      </c>
      <c r="U126" s="17"/>
    </row>
    <row r="127" spans="1:21" ht="12.75" customHeight="1" x14ac:dyDescent="0.2">
      <c r="A127" s="111"/>
      <c r="B127" s="126"/>
      <c r="C127" s="129"/>
      <c r="D127" s="5" t="s">
        <v>17</v>
      </c>
      <c r="E127" s="30">
        <v>1129.94</v>
      </c>
      <c r="F127" s="26">
        <v>4.7699999999999996</v>
      </c>
      <c r="G127" s="29">
        <v>28</v>
      </c>
      <c r="H127" s="3"/>
      <c r="I127" s="3"/>
      <c r="J127" s="2">
        <f>(E127*F127)</f>
        <v>5389.8137999999999</v>
      </c>
      <c r="K127" s="2">
        <f>(E127*G127)</f>
        <v>31638.32</v>
      </c>
      <c r="L127" s="20">
        <f>SUM(J127,K127)</f>
        <v>37028.133799999996</v>
      </c>
      <c r="M127" s="1">
        <f>SUM(J127-H127)</f>
        <v>5389.8137999999999</v>
      </c>
      <c r="N127" s="1">
        <f>SUM(K127-I127)</f>
        <v>31638.32</v>
      </c>
      <c r="O127" s="2"/>
      <c r="P127" s="2"/>
      <c r="Q127" s="1"/>
      <c r="R127" s="1"/>
      <c r="S127" s="1"/>
      <c r="T127" s="1"/>
      <c r="U127" s="19"/>
    </row>
    <row r="128" spans="1:21" ht="12.75" customHeight="1" x14ac:dyDescent="0.2">
      <c r="A128" s="111"/>
      <c r="B128" s="126"/>
      <c r="C128" s="129"/>
      <c r="D128" s="5" t="s">
        <v>18</v>
      </c>
      <c r="E128" s="30">
        <v>1061.52</v>
      </c>
      <c r="F128" s="26">
        <v>4.7699999999999996</v>
      </c>
      <c r="G128" s="29">
        <v>28</v>
      </c>
      <c r="H128" s="3"/>
      <c r="I128" s="3"/>
      <c r="J128" s="2">
        <f>(E128*F128)</f>
        <v>5063.4503999999997</v>
      </c>
      <c r="K128" s="2">
        <f t="shared" ref="K128:K129" si="110">(E128*G128)</f>
        <v>29722.559999999998</v>
      </c>
      <c r="L128" s="20">
        <f>SUM(J128,K128)</f>
        <v>34786.010399999999</v>
      </c>
      <c r="M128" s="1">
        <f t="shared" ref="M128:M129" si="111">SUM(J128-O128)</f>
        <v>5063.4503999999997</v>
      </c>
      <c r="N128" s="1">
        <f t="shared" ref="N128:N129" si="112">SUM(K128-I128)</f>
        <v>29722.559999999998</v>
      </c>
      <c r="O128" s="2"/>
      <c r="P128" s="2"/>
      <c r="Q128" s="1"/>
      <c r="R128" s="1"/>
      <c r="S128" s="1"/>
      <c r="T128" s="1"/>
      <c r="U128" s="19"/>
    </row>
    <row r="129" spans="1:21" ht="13.5" customHeight="1" x14ac:dyDescent="0.2">
      <c r="A129" s="112"/>
      <c r="B129" s="127"/>
      <c r="C129" s="130"/>
      <c r="D129" s="5" t="s">
        <v>19</v>
      </c>
      <c r="E129" s="31">
        <v>1022.86</v>
      </c>
      <c r="F129" s="26">
        <v>4.7699999999999996</v>
      </c>
      <c r="G129" s="29">
        <v>28</v>
      </c>
      <c r="H129" s="3"/>
      <c r="I129" s="3"/>
      <c r="J129" s="2">
        <f>(E129*F129)</f>
        <v>4879.0421999999999</v>
      </c>
      <c r="K129" s="2">
        <f t="shared" si="110"/>
        <v>28640.080000000002</v>
      </c>
      <c r="L129" s="20">
        <f>SUM(J129,K129)</f>
        <v>33519.122199999998</v>
      </c>
      <c r="M129" s="1">
        <f t="shared" si="111"/>
        <v>4879.0421999999999</v>
      </c>
      <c r="N129" s="1">
        <f t="shared" si="112"/>
        <v>28640.080000000002</v>
      </c>
      <c r="O129" s="2"/>
      <c r="P129" s="2"/>
      <c r="Q129" s="1"/>
      <c r="R129" s="1"/>
      <c r="S129" s="1"/>
      <c r="T129" s="1"/>
      <c r="U129" s="19"/>
    </row>
    <row r="130" spans="1:21" ht="24.75" x14ac:dyDescent="0.25">
      <c r="A130" s="8"/>
      <c r="B130" s="8"/>
      <c r="C130" s="8"/>
      <c r="D130" s="34" t="s">
        <v>55</v>
      </c>
      <c r="E130" s="16">
        <f>SUM(E127,E128,E129)</f>
        <v>3214.32</v>
      </c>
      <c r="F130" s="16"/>
      <c r="G130" s="16"/>
      <c r="H130" s="14"/>
      <c r="I130" s="14"/>
      <c r="J130" s="16">
        <f t="shared" ref="J130:T130" si="113">SUM(J127,J128,J129)</f>
        <v>15332.306399999999</v>
      </c>
      <c r="K130" s="16">
        <f t="shared" si="113"/>
        <v>90000.959999999992</v>
      </c>
      <c r="L130" s="16">
        <f t="shared" si="113"/>
        <v>105333.26639999999</v>
      </c>
      <c r="M130" s="16">
        <f t="shared" si="113"/>
        <v>15332.306399999999</v>
      </c>
      <c r="N130" s="16">
        <f t="shared" si="113"/>
        <v>90000.959999999992</v>
      </c>
      <c r="O130" s="16">
        <f t="shared" si="113"/>
        <v>0</v>
      </c>
      <c r="P130" s="16">
        <f t="shared" si="113"/>
        <v>0</v>
      </c>
      <c r="Q130" s="16">
        <f t="shared" si="113"/>
        <v>0</v>
      </c>
      <c r="R130" s="16"/>
      <c r="S130" s="16">
        <f t="shared" si="113"/>
        <v>0</v>
      </c>
      <c r="T130" s="16">
        <f t="shared" si="113"/>
        <v>0</v>
      </c>
      <c r="U130" s="17"/>
    </row>
    <row r="131" spans="1:21" s="43" customFormat="1" ht="24" x14ac:dyDescent="0.2">
      <c r="A131" s="73"/>
      <c r="B131" s="73"/>
      <c r="C131" s="74"/>
      <c r="D131" s="72" t="s">
        <v>58</v>
      </c>
      <c r="E131" s="75">
        <f>SUM(E118+E122+E126+E130)</f>
        <v>12489.34</v>
      </c>
      <c r="F131" s="75"/>
      <c r="G131" s="75"/>
      <c r="H131" s="73"/>
      <c r="I131" s="73"/>
      <c r="J131" s="75">
        <f t="shared" ref="J131:T131" si="114">SUM(J118+J122+J126+J130)</f>
        <v>59574.1518</v>
      </c>
      <c r="K131" s="75">
        <f t="shared" si="114"/>
        <v>349701.52</v>
      </c>
      <c r="L131" s="75">
        <f t="shared" si="114"/>
        <v>409275.67180000001</v>
      </c>
      <c r="M131" s="75">
        <f t="shared" si="114"/>
        <v>59574.1518</v>
      </c>
      <c r="N131" s="75">
        <f t="shared" si="114"/>
        <v>349701.52</v>
      </c>
      <c r="O131" s="75">
        <f t="shared" si="114"/>
        <v>0</v>
      </c>
      <c r="P131" s="75">
        <f t="shared" si="114"/>
        <v>0</v>
      </c>
      <c r="Q131" s="75">
        <f t="shared" si="114"/>
        <v>0</v>
      </c>
      <c r="R131" s="75"/>
      <c r="S131" s="75">
        <f t="shared" si="114"/>
        <v>0</v>
      </c>
      <c r="T131" s="75">
        <f t="shared" si="114"/>
        <v>0</v>
      </c>
      <c r="U131" s="77"/>
    </row>
    <row r="132" spans="1:21" s="43" customFormat="1" ht="36" x14ac:dyDescent="0.2">
      <c r="A132" s="38"/>
      <c r="B132" s="38"/>
      <c r="C132" s="39"/>
      <c r="D132" s="40" t="s">
        <v>59</v>
      </c>
      <c r="E132" s="41">
        <f>E131+'2014'!E132</f>
        <v>65107.259999999995</v>
      </c>
      <c r="F132" s="41"/>
      <c r="G132" s="41"/>
      <c r="H132" s="41">
        <f>H131+'2014'!H132</f>
        <v>63005.020000000004</v>
      </c>
      <c r="I132" s="41">
        <f>I131+'2014'!I132</f>
        <v>39625.800000000003</v>
      </c>
      <c r="J132" s="41">
        <f>J131+'2014'!J132</f>
        <v>310561.63020000001</v>
      </c>
      <c r="K132" s="41">
        <f>K131+'2014'!K132</f>
        <v>1004535.1799999999</v>
      </c>
      <c r="L132" s="41">
        <f>L131+'2014'!L132</f>
        <v>1315096.8101999999</v>
      </c>
      <c r="M132" s="41">
        <f>M131+'2014'!M132</f>
        <v>247556.6102</v>
      </c>
      <c r="N132" s="41">
        <f>N131+'2014'!N132</f>
        <v>964909.37999999989</v>
      </c>
      <c r="O132" s="41">
        <f>O131+'2014'!O132</f>
        <v>0</v>
      </c>
      <c r="P132" s="41">
        <f>P131+'2014'!P132</f>
        <v>0</v>
      </c>
      <c r="Q132" s="41">
        <f>Q131+'2014'!Q132</f>
        <v>0</v>
      </c>
      <c r="R132" s="41">
        <f>SUM(I132-Q132)</f>
        <v>39625.800000000003</v>
      </c>
      <c r="S132" s="41">
        <f>S131+'2014'!R132</f>
        <v>0</v>
      </c>
      <c r="T132" s="41">
        <f>T131+'2014'!S132</f>
        <v>0</v>
      </c>
      <c r="U132" s="42"/>
    </row>
    <row r="133" spans="1:21" ht="12.75" customHeight="1" x14ac:dyDescent="0.2">
      <c r="A133" s="110">
        <v>8</v>
      </c>
      <c r="B133" s="125" t="s">
        <v>33</v>
      </c>
      <c r="C133" s="128" t="s">
        <v>28</v>
      </c>
      <c r="D133" s="5" t="s">
        <v>8</v>
      </c>
      <c r="E133" s="30">
        <v>69.84</v>
      </c>
      <c r="F133" s="26">
        <v>4.7699999999999996</v>
      </c>
      <c r="G133" s="29">
        <v>28</v>
      </c>
      <c r="H133" s="3">
        <v>333.14</v>
      </c>
      <c r="I133" s="3">
        <v>1955.52</v>
      </c>
      <c r="J133" s="2">
        <f>(E133*F133)</f>
        <v>333.13679999999999</v>
      </c>
      <c r="K133" s="2">
        <f>(E133*G133)</f>
        <v>1955.52</v>
      </c>
      <c r="L133" s="20">
        <f>SUM(J133,K133)</f>
        <v>2288.6567999999997</v>
      </c>
      <c r="M133" s="1">
        <f>SUM(J133-H133)</f>
        <v>-3.1999999999925421E-3</v>
      </c>
      <c r="N133" s="1">
        <f>SUM(K133-I133)</f>
        <v>0</v>
      </c>
      <c r="O133" s="2"/>
      <c r="P133" s="2"/>
      <c r="Q133" s="1"/>
      <c r="R133" s="1"/>
      <c r="S133" s="1"/>
      <c r="T133" s="1"/>
      <c r="U133" s="19"/>
    </row>
    <row r="134" spans="1:21" ht="12.75" customHeight="1" x14ac:dyDescent="0.2">
      <c r="A134" s="111"/>
      <c r="B134" s="126"/>
      <c r="C134" s="129"/>
      <c r="D134" s="5" t="s">
        <v>9</v>
      </c>
      <c r="E134" s="31">
        <v>68.14</v>
      </c>
      <c r="F134" s="26">
        <v>4.7699999999999996</v>
      </c>
      <c r="G134" s="29">
        <v>28</v>
      </c>
      <c r="H134" s="3">
        <v>325.02999999999997</v>
      </c>
      <c r="I134" s="3">
        <v>1907.92</v>
      </c>
      <c r="J134" s="2">
        <f>(E134*F134)</f>
        <v>325.02779999999996</v>
      </c>
      <c r="K134" s="2">
        <f t="shared" ref="K134:K135" si="115">(E134*G134)</f>
        <v>1907.92</v>
      </c>
      <c r="L134" s="20">
        <f>SUM(J134,K134)</f>
        <v>2232.9477999999999</v>
      </c>
      <c r="M134" s="1">
        <f t="shared" ref="M134:M135" si="116">SUM(J134-H134)</f>
        <v>-2.200000000016189E-3</v>
      </c>
      <c r="N134" s="1">
        <f t="shared" ref="N134:N135" si="117">SUM(K134-I134)</f>
        <v>0</v>
      </c>
      <c r="O134" s="2"/>
      <c r="P134" s="2"/>
      <c r="Q134" s="1"/>
      <c r="R134" s="1"/>
      <c r="S134" s="1"/>
      <c r="T134" s="1"/>
      <c r="U134" s="19"/>
    </row>
    <row r="135" spans="1:21" ht="12.75" customHeight="1" x14ac:dyDescent="0.2">
      <c r="A135" s="111"/>
      <c r="B135" s="126"/>
      <c r="C135" s="129"/>
      <c r="D135" s="5" t="s">
        <v>10</v>
      </c>
      <c r="E135" s="31">
        <v>80.64</v>
      </c>
      <c r="F135" s="26">
        <v>4.7699999999999996</v>
      </c>
      <c r="G135" s="29">
        <v>28</v>
      </c>
      <c r="H135" s="3">
        <v>384.65</v>
      </c>
      <c r="I135" s="3">
        <v>2257.92</v>
      </c>
      <c r="J135" s="2">
        <f>(E135*F135)</f>
        <v>384.65279999999996</v>
      </c>
      <c r="K135" s="2">
        <f t="shared" si="115"/>
        <v>2257.92</v>
      </c>
      <c r="L135" s="20">
        <f>SUM(J135,K135)</f>
        <v>2642.5727999999999</v>
      </c>
      <c r="M135" s="1">
        <f t="shared" si="116"/>
        <v>2.7999999999792635E-3</v>
      </c>
      <c r="N135" s="1">
        <f t="shared" si="117"/>
        <v>0</v>
      </c>
      <c r="O135" s="2"/>
      <c r="P135" s="2"/>
      <c r="Q135" s="1"/>
      <c r="R135" s="1"/>
      <c r="S135" s="1"/>
      <c r="T135" s="1"/>
      <c r="U135" s="19"/>
    </row>
    <row r="136" spans="1:21" ht="12.75" customHeight="1" x14ac:dyDescent="0.2">
      <c r="A136" s="111"/>
      <c r="B136" s="126"/>
      <c r="C136" s="129"/>
      <c r="D136" s="34" t="s">
        <v>52</v>
      </c>
      <c r="E136" s="16">
        <f>SUM(E133,E134,E135)</f>
        <v>218.62</v>
      </c>
      <c r="F136" s="16"/>
      <c r="G136" s="16"/>
      <c r="H136" s="44">
        <f>SUM(H133:H135)</f>
        <v>1042.82</v>
      </c>
      <c r="I136" s="44">
        <f>SUM(I133:I135)</f>
        <v>6121.3600000000006</v>
      </c>
      <c r="J136" s="16">
        <f t="shared" ref="J136:T136" si="118">SUM(J133,J134,J135)</f>
        <v>1042.8173999999999</v>
      </c>
      <c r="K136" s="16">
        <f t="shared" si="118"/>
        <v>6121.3600000000006</v>
      </c>
      <c r="L136" s="16">
        <f t="shared" si="118"/>
        <v>7164.1773999999996</v>
      </c>
      <c r="M136" s="16">
        <f t="shared" si="118"/>
        <v>-2.6000000000294676E-3</v>
      </c>
      <c r="N136" s="16">
        <f t="shared" si="118"/>
        <v>0</v>
      </c>
      <c r="O136" s="16">
        <f t="shared" si="118"/>
        <v>0</v>
      </c>
      <c r="P136" s="16">
        <f t="shared" si="118"/>
        <v>0</v>
      </c>
      <c r="Q136" s="16">
        <f t="shared" si="118"/>
        <v>0</v>
      </c>
      <c r="R136" s="16"/>
      <c r="S136" s="16">
        <f t="shared" si="118"/>
        <v>0</v>
      </c>
      <c r="T136" s="16">
        <f t="shared" si="118"/>
        <v>0</v>
      </c>
      <c r="U136" s="17"/>
    </row>
    <row r="137" spans="1:21" ht="12.75" customHeight="1" x14ac:dyDescent="0.2">
      <c r="A137" s="111"/>
      <c r="B137" s="126"/>
      <c r="C137" s="129"/>
      <c r="D137" s="5" t="s">
        <v>11</v>
      </c>
      <c r="E137" s="30">
        <v>90.06</v>
      </c>
      <c r="F137" s="26">
        <v>4.7699999999999996</v>
      </c>
      <c r="G137" s="29">
        <v>28</v>
      </c>
      <c r="H137" s="3">
        <v>429.59</v>
      </c>
      <c r="I137" s="3">
        <v>2521.6799999999998</v>
      </c>
      <c r="J137" s="2">
        <f>(E137*F137)</f>
        <v>429.58619999999996</v>
      </c>
      <c r="K137" s="2">
        <f>(E137*G137)</f>
        <v>2521.6800000000003</v>
      </c>
      <c r="L137" s="20">
        <f>SUM(J137,K137)</f>
        <v>2951.2662</v>
      </c>
      <c r="M137" s="1">
        <f>SUM(J137-H137)</f>
        <v>-3.8000000000124601E-3</v>
      </c>
      <c r="N137" s="1">
        <f>SUM(K137-I137)</f>
        <v>4.5474735088646412E-13</v>
      </c>
      <c r="O137" s="2"/>
      <c r="P137" s="2"/>
      <c r="Q137" s="1"/>
      <c r="R137" s="1"/>
      <c r="S137" s="1"/>
      <c r="T137" s="1"/>
      <c r="U137" s="19"/>
    </row>
    <row r="138" spans="1:21" ht="12.75" customHeight="1" x14ac:dyDescent="0.2">
      <c r="A138" s="111"/>
      <c r="B138" s="126"/>
      <c r="C138" s="129"/>
      <c r="D138" s="5" t="s">
        <v>12</v>
      </c>
      <c r="E138" s="30">
        <v>72.62</v>
      </c>
      <c r="F138" s="26">
        <v>4.7699999999999996</v>
      </c>
      <c r="G138" s="29">
        <v>28</v>
      </c>
      <c r="H138" s="3">
        <v>346.4</v>
      </c>
      <c r="I138" s="3">
        <v>2033.36</v>
      </c>
      <c r="J138" s="2">
        <f>(E138*F138)</f>
        <v>346.3974</v>
      </c>
      <c r="K138" s="2">
        <f t="shared" ref="K138:K139" si="119">(E138*G138)</f>
        <v>2033.3600000000001</v>
      </c>
      <c r="L138" s="20">
        <f>SUM(J138,K138)</f>
        <v>2379.7574</v>
      </c>
      <c r="M138" s="1">
        <f t="shared" ref="M138:M139" si="120">SUM(J138-H138)</f>
        <v>-2.5999999999726242E-3</v>
      </c>
      <c r="N138" s="1">
        <f t="shared" ref="N138:N139" si="121">SUM(K138-I138)</f>
        <v>2.2737367544323206E-13</v>
      </c>
      <c r="O138" s="2"/>
      <c r="P138" s="2"/>
      <c r="Q138" s="1"/>
      <c r="R138" s="1"/>
      <c r="S138" s="1"/>
      <c r="T138" s="1"/>
      <c r="U138" s="19"/>
    </row>
    <row r="139" spans="1:21" ht="12.75" customHeight="1" x14ac:dyDescent="0.2">
      <c r="A139" s="111"/>
      <c r="B139" s="126"/>
      <c r="C139" s="129"/>
      <c r="D139" s="5" t="s">
        <v>13</v>
      </c>
      <c r="E139" s="30">
        <v>84.78</v>
      </c>
      <c r="F139" s="26">
        <v>4.7699999999999996</v>
      </c>
      <c r="G139" s="29">
        <v>28</v>
      </c>
      <c r="H139" s="3">
        <v>404.4</v>
      </c>
      <c r="I139" s="3">
        <v>2373.84</v>
      </c>
      <c r="J139" s="2">
        <f>(E139*F139)</f>
        <v>404.4006</v>
      </c>
      <c r="K139" s="2">
        <f t="shared" si="119"/>
        <v>2373.84</v>
      </c>
      <c r="L139" s="20">
        <f>SUM(J139,K139)</f>
        <v>2778.2406000000001</v>
      </c>
      <c r="M139" s="1">
        <f t="shared" si="120"/>
        <v>6.0000000001991793E-4</v>
      </c>
      <c r="N139" s="1">
        <f t="shared" si="121"/>
        <v>0</v>
      </c>
      <c r="O139" s="2"/>
      <c r="P139" s="2"/>
      <c r="Q139" s="1"/>
      <c r="R139" s="1"/>
      <c r="S139" s="1"/>
      <c r="T139" s="1"/>
      <c r="U139" s="19"/>
    </row>
    <row r="140" spans="1:21" ht="12.75" customHeight="1" x14ac:dyDescent="0.2">
      <c r="A140" s="111"/>
      <c r="B140" s="126"/>
      <c r="C140" s="129"/>
      <c r="D140" s="34" t="s">
        <v>53</v>
      </c>
      <c r="E140" s="16">
        <f>SUM(E137,E138,E139)</f>
        <v>247.46</v>
      </c>
      <c r="F140" s="16"/>
      <c r="G140" s="16"/>
      <c r="H140" s="44">
        <f>SUM(H137:H139)</f>
        <v>1180.3899999999999</v>
      </c>
      <c r="I140" s="44">
        <f>SUM(I137:I139)</f>
        <v>6928.88</v>
      </c>
      <c r="J140" s="16">
        <f t="shared" ref="J140:T140" si="122">SUM(J137,J138,J139)</f>
        <v>1180.3842</v>
      </c>
      <c r="K140" s="16">
        <f t="shared" si="122"/>
        <v>6928.880000000001</v>
      </c>
      <c r="L140" s="16">
        <f t="shared" si="122"/>
        <v>8109.2642000000005</v>
      </c>
      <c r="M140" s="16">
        <f t="shared" si="122"/>
        <v>-5.7999999999651664E-3</v>
      </c>
      <c r="N140" s="16">
        <f t="shared" si="122"/>
        <v>6.8212102632969618E-13</v>
      </c>
      <c r="O140" s="16">
        <f t="shared" si="122"/>
        <v>0</v>
      </c>
      <c r="P140" s="16">
        <f t="shared" si="122"/>
        <v>0</v>
      </c>
      <c r="Q140" s="16">
        <f t="shared" si="122"/>
        <v>0</v>
      </c>
      <c r="R140" s="16"/>
      <c r="S140" s="16">
        <f t="shared" si="122"/>
        <v>0</v>
      </c>
      <c r="T140" s="16">
        <f t="shared" si="122"/>
        <v>0</v>
      </c>
      <c r="U140" s="17"/>
    </row>
    <row r="141" spans="1:21" ht="12.75" customHeight="1" x14ac:dyDescent="0.2">
      <c r="A141" s="111"/>
      <c r="B141" s="126"/>
      <c r="C141" s="129"/>
      <c r="D141" s="5" t="s">
        <v>14</v>
      </c>
      <c r="E141" s="30">
        <v>90.12</v>
      </c>
      <c r="F141" s="26">
        <v>4.7699999999999996</v>
      </c>
      <c r="G141" s="29">
        <v>28</v>
      </c>
      <c r="H141" s="3">
        <v>429.87</v>
      </c>
      <c r="I141" s="3">
        <v>2523.36</v>
      </c>
      <c r="J141" s="2">
        <f>(E141*F141)</f>
        <v>429.87239999999997</v>
      </c>
      <c r="K141" s="2">
        <f>(E141*G141)</f>
        <v>2523.36</v>
      </c>
      <c r="L141" s="20">
        <f>SUM(J141,K141)</f>
        <v>2953.2323999999999</v>
      </c>
      <c r="M141" s="1">
        <f>SUM(J141-H141)</f>
        <v>2.3999999999659849E-3</v>
      </c>
      <c r="N141" s="1">
        <f>SUM(K141-I141)</f>
        <v>0</v>
      </c>
      <c r="O141" s="2"/>
      <c r="P141" s="2"/>
      <c r="Q141" s="1"/>
      <c r="R141" s="1"/>
      <c r="S141" s="1"/>
      <c r="T141" s="1"/>
      <c r="U141" s="19"/>
    </row>
    <row r="142" spans="1:21" ht="12.75" customHeight="1" x14ac:dyDescent="0.2">
      <c r="A142" s="111"/>
      <c r="B142" s="126"/>
      <c r="C142" s="129"/>
      <c r="D142" s="5" t="s">
        <v>15</v>
      </c>
      <c r="E142" s="30">
        <v>68.98</v>
      </c>
      <c r="F142" s="26">
        <v>4.7699999999999996</v>
      </c>
      <c r="G142" s="29">
        <v>28</v>
      </c>
      <c r="H142" s="3">
        <v>329.03</v>
      </c>
      <c r="I142" s="3">
        <v>1931.44</v>
      </c>
      <c r="J142" s="2">
        <f>(E142*F142)</f>
        <v>329.03460000000001</v>
      </c>
      <c r="K142" s="2">
        <f t="shared" ref="K142:K143" si="123">(E142*G142)</f>
        <v>1931.44</v>
      </c>
      <c r="L142" s="20">
        <f>SUM(J142,K142)</f>
        <v>2260.4746</v>
      </c>
      <c r="M142" s="1">
        <f t="shared" ref="M142:M143" si="124">SUM(J142-H142)</f>
        <v>4.6000000000390173E-3</v>
      </c>
      <c r="N142" s="1">
        <f t="shared" ref="N142:N143" si="125">SUM(K142-I142)</f>
        <v>0</v>
      </c>
      <c r="O142" s="2"/>
      <c r="P142" s="2"/>
      <c r="Q142" s="1"/>
      <c r="R142" s="1"/>
      <c r="S142" s="1"/>
      <c r="T142" s="1"/>
      <c r="U142" s="19"/>
    </row>
    <row r="143" spans="1:21" ht="12.75" customHeight="1" x14ac:dyDescent="0.2">
      <c r="A143" s="111"/>
      <c r="B143" s="126"/>
      <c r="C143" s="129"/>
      <c r="D143" s="5" t="s">
        <v>16</v>
      </c>
      <c r="E143" s="31">
        <v>61.62</v>
      </c>
      <c r="F143" s="26">
        <v>4.7699999999999996</v>
      </c>
      <c r="G143" s="29">
        <v>28</v>
      </c>
      <c r="H143" s="3">
        <v>293.93</v>
      </c>
      <c r="I143" s="3">
        <v>1725.36</v>
      </c>
      <c r="J143" s="2">
        <f>(E143*F143)</f>
        <v>293.92739999999998</v>
      </c>
      <c r="K143" s="2">
        <f t="shared" si="123"/>
        <v>1725.36</v>
      </c>
      <c r="L143" s="20">
        <f>SUM(J143,K143)</f>
        <v>2019.2873999999999</v>
      </c>
      <c r="M143" s="1">
        <f t="shared" si="124"/>
        <v>-2.6000000000294676E-3</v>
      </c>
      <c r="N143" s="1">
        <f t="shared" si="125"/>
        <v>0</v>
      </c>
      <c r="O143" s="2"/>
      <c r="P143" s="2"/>
      <c r="Q143" s="1"/>
      <c r="R143" s="1"/>
      <c r="S143" s="1"/>
      <c r="T143" s="1"/>
      <c r="U143" s="19"/>
    </row>
    <row r="144" spans="1:21" ht="12.75" customHeight="1" x14ac:dyDescent="0.2">
      <c r="A144" s="111"/>
      <c r="B144" s="126"/>
      <c r="C144" s="129"/>
      <c r="D144" s="34" t="s">
        <v>54</v>
      </c>
      <c r="E144" s="16">
        <f>SUM(E141,E142,E143)</f>
        <v>220.72000000000003</v>
      </c>
      <c r="F144" s="16"/>
      <c r="G144" s="16"/>
      <c r="H144" s="44">
        <f>SUM(H141:H143)</f>
        <v>1052.83</v>
      </c>
      <c r="I144" s="44">
        <f>SUM(I141:I143)</f>
        <v>6180.16</v>
      </c>
      <c r="J144" s="16">
        <f t="shared" ref="J144:T144" si="126">SUM(J141,J142,J143)</f>
        <v>1052.8344</v>
      </c>
      <c r="K144" s="16">
        <f t="shared" si="126"/>
        <v>6180.16</v>
      </c>
      <c r="L144" s="16">
        <f t="shared" si="126"/>
        <v>7232.9944000000005</v>
      </c>
      <c r="M144" s="16">
        <f t="shared" si="126"/>
        <v>4.3999999999755346E-3</v>
      </c>
      <c r="N144" s="16">
        <f t="shared" si="126"/>
        <v>0</v>
      </c>
      <c r="O144" s="16">
        <f t="shared" si="126"/>
        <v>0</v>
      </c>
      <c r="P144" s="16">
        <f t="shared" si="126"/>
        <v>0</v>
      </c>
      <c r="Q144" s="16">
        <f t="shared" si="126"/>
        <v>0</v>
      </c>
      <c r="R144" s="16"/>
      <c r="S144" s="16">
        <f t="shared" si="126"/>
        <v>0</v>
      </c>
      <c r="T144" s="16">
        <f t="shared" si="126"/>
        <v>0</v>
      </c>
      <c r="U144" s="17"/>
    </row>
    <row r="145" spans="1:21" ht="12.75" customHeight="1" x14ac:dyDescent="0.2">
      <c r="A145" s="111"/>
      <c r="B145" s="126"/>
      <c r="C145" s="129"/>
      <c r="D145" s="5" t="s">
        <v>17</v>
      </c>
      <c r="E145" s="30">
        <v>99</v>
      </c>
      <c r="F145" s="26">
        <v>4.7699999999999996</v>
      </c>
      <c r="G145" s="29">
        <v>28</v>
      </c>
      <c r="H145" s="3">
        <v>472.23</v>
      </c>
      <c r="I145" s="3">
        <v>2772</v>
      </c>
      <c r="J145" s="2">
        <f>(E145*F145)</f>
        <v>472.22999999999996</v>
      </c>
      <c r="K145" s="2">
        <f>(E145*G145)</f>
        <v>2772</v>
      </c>
      <c r="L145" s="20">
        <f>SUM(J145,K145)</f>
        <v>3244.23</v>
      </c>
      <c r="M145" s="1">
        <f>SUM(J145-H145)</f>
        <v>-5.6843418860808015E-14</v>
      </c>
      <c r="N145" s="1">
        <f>SUM(K145-I145)</f>
        <v>0</v>
      </c>
      <c r="O145" s="2"/>
      <c r="P145" s="2"/>
      <c r="Q145" s="1"/>
      <c r="R145" s="1"/>
      <c r="S145" s="1"/>
      <c r="T145" s="1"/>
      <c r="U145" s="19"/>
    </row>
    <row r="146" spans="1:21" ht="12.75" customHeight="1" x14ac:dyDescent="0.2">
      <c r="A146" s="111"/>
      <c r="B146" s="126"/>
      <c r="C146" s="129"/>
      <c r="D146" s="5" t="s">
        <v>18</v>
      </c>
      <c r="E146" s="30">
        <v>96.08</v>
      </c>
      <c r="F146" s="26">
        <v>4.7699999999999996</v>
      </c>
      <c r="G146" s="29">
        <v>28</v>
      </c>
      <c r="H146" s="3">
        <v>458.3</v>
      </c>
      <c r="I146" s="3">
        <v>2690.24</v>
      </c>
      <c r="J146" s="2">
        <f>(E146*F146)</f>
        <v>458.30159999999995</v>
      </c>
      <c r="K146" s="2">
        <f t="shared" ref="K146:K147" si="127">(E146*G146)</f>
        <v>2690.24</v>
      </c>
      <c r="L146" s="20">
        <f>SUM(J146,K146)</f>
        <v>3148.5415999999996</v>
      </c>
      <c r="M146" s="1">
        <f t="shared" ref="M146:M147" si="128">SUM(J146-H146)</f>
        <v>1.5999999999394277E-3</v>
      </c>
      <c r="N146" s="1">
        <f t="shared" ref="N146:N147" si="129">SUM(K146-I146)</f>
        <v>0</v>
      </c>
      <c r="O146" s="2"/>
      <c r="P146" s="2"/>
      <c r="Q146" s="1"/>
      <c r="R146" s="1"/>
      <c r="S146" s="1"/>
      <c r="T146" s="1"/>
      <c r="U146" s="19"/>
    </row>
    <row r="147" spans="1:21" ht="13.5" customHeight="1" x14ac:dyDescent="0.2">
      <c r="A147" s="112"/>
      <c r="B147" s="127"/>
      <c r="C147" s="130"/>
      <c r="D147" s="5" t="s">
        <v>19</v>
      </c>
      <c r="E147" s="31">
        <v>122.26</v>
      </c>
      <c r="F147" s="26">
        <v>4.7699999999999996</v>
      </c>
      <c r="G147" s="29">
        <v>28</v>
      </c>
      <c r="H147" s="3">
        <v>583.17999999999995</v>
      </c>
      <c r="I147" s="3">
        <v>3423.28</v>
      </c>
      <c r="J147" s="2">
        <f>(E147*F147)</f>
        <v>583.18020000000001</v>
      </c>
      <c r="K147" s="2">
        <f t="shared" si="127"/>
        <v>3423.28</v>
      </c>
      <c r="L147" s="20">
        <f>SUM(J147,K147)</f>
        <v>4006.4602000000004</v>
      </c>
      <c r="M147" s="1">
        <f t="shared" si="128"/>
        <v>2.0000000006348273E-4</v>
      </c>
      <c r="N147" s="1">
        <f t="shared" si="129"/>
        <v>0</v>
      </c>
      <c r="O147" s="2"/>
      <c r="P147" s="2"/>
      <c r="Q147" s="1"/>
      <c r="R147" s="1"/>
      <c r="S147" s="1"/>
      <c r="T147" s="1"/>
      <c r="U147" s="19"/>
    </row>
    <row r="148" spans="1:21" ht="24.75" x14ac:dyDescent="0.25">
      <c r="A148" s="8"/>
      <c r="B148" s="14"/>
      <c r="C148" s="14"/>
      <c r="D148" s="34" t="s">
        <v>55</v>
      </c>
      <c r="E148" s="16">
        <f>SUM(E145,E146,E147)</f>
        <v>317.33999999999997</v>
      </c>
      <c r="F148" s="16"/>
      <c r="G148" s="16"/>
      <c r="H148" s="44">
        <f>SUM(H145:H147)</f>
        <v>1513.71</v>
      </c>
      <c r="I148" s="44">
        <f>SUM(I145:I147)</f>
        <v>8885.52</v>
      </c>
      <c r="J148" s="16">
        <f t="shared" ref="J148:T148" si="130">SUM(J145,J146,J147)</f>
        <v>1513.7118</v>
      </c>
      <c r="K148" s="16">
        <f t="shared" si="130"/>
        <v>8885.52</v>
      </c>
      <c r="L148" s="16">
        <f t="shared" si="130"/>
        <v>10399.231800000001</v>
      </c>
      <c r="M148" s="16">
        <f t="shared" si="130"/>
        <v>1.799999999946067E-3</v>
      </c>
      <c r="N148" s="16">
        <f t="shared" si="130"/>
        <v>0</v>
      </c>
      <c r="O148" s="16">
        <f t="shared" si="130"/>
        <v>0</v>
      </c>
      <c r="P148" s="16">
        <f t="shared" si="130"/>
        <v>0</v>
      </c>
      <c r="Q148" s="16">
        <f t="shared" si="130"/>
        <v>0</v>
      </c>
      <c r="R148" s="16"/>
      <c r="S148" s="16">
        <f t="shared" si="130"/>
        <v>0</v>
      </c>
      <c r="T148" s="16">
        <f t="shared" si="130"/>
        <v>0</v>
      </c>
      <c r="U148" s="17"/>
    </row>
    <row r="149" spans="1:21" s="43" customFormat="1" ht="24" x14ac:dyDescent="0.2">
      <c r="A149" s="73"/>
      <c r="B149" s="73"/>
      <c r="C149" s="74"/>
      <c r="D149" s="72" t="s">
        <v>58</v>
      </c>
      <c r="E149" s="75">
        <f>SUM(E136+E140+E144+E148)</f>
        <v>1004.1400000000001</v>
      </c>
      <c r="F149" s="75"/>
      <c r="G149" s="75"/>
      <c r="H149" s="76">
        <f>SUM(H148,H144,H140,H136)</f>
        <v>4789.75</v>
      </c>
      <c r="I149" s="76">
        <f>SUM(I148,I144,I140,I136)</f>
        <v>28115.920000000002</v>
      </c>
      <c r="J149" s="75">
        <f t="shared" ref="J149:T149" si="131">SUM(J136+J140+J144+J148)</f>
        <v>4789.7478000000001</v>
      </c>
      <c r="K149" s="75">
        <f t="shared" si="131"/>
        <v>28115.920000000002</v>
      </c>
      <c r="L149" s="75">
        <f t="shared" si="131"/>
        <v>32905.667800000003</v>
      </c>
      <c r="M149" s="75">
        <f t="shared" si="131"/>
        <v>-2.2000000000730324E-3</v>
      </c>
      <c r="N149" s="75">
        <f t="shared" si="131"/>
        <v>6.8212102632969618E-13</v>
      </c>
      <c r="O149" s="75">
        <f t="shared" si="131"/>
        <v>0</v>
      </c>
      <c r="P149" s="75">
        <f t="shared" si="131"/>
        <v>0</v>
      </c>
      <c r="Q149" s="75">
        <f t="shared" si="131"/>
        <v>0</v>
      </c>
      <c r="R149" s="75"/>
      <c r="S149" s="75">
        <f t="shared" si="131"/>
        <v>0</v>
      </c>
      <c r="T149" s="75">
        <f t="shared" si="131"/>
        <v>0</v>
      </c>
      <c r="U149" s="77"/>
    </row>
    <row r="150" spans="1:21" s="43" customFormat="1" ht="36" x14ac:dyDescent="0.2">
      <c r="A150" s="38"/>
      <c r="B150" s="38"/>
      <c r="C150" s="39"/>
      <c r="D150" s="40" t="s">
        <v>59</v>
      </c>
      <c r="E150" s="41">
        <f>E149+'2014'!E150</f>
        <v>5320.9400000000005</v>
      </c>
      <c r="F150" s="41"/>
      <c r="G150" s="41"/>
      <c r="H150" s="41">
        <f>H149+'2014'!H150</f>
        <v>25380.86</v>
      </c>
      <c r="I150" s="41">
        <f>I149+'2014'!I150</f>
        <v>70887.16</v>
      </c>
      <c r="J150" s="41">
        <f>J149+'2014'!J150</f>
        <v>25380.8838</v>
      </c>
      <c r="K150" s="41">
        <f>K149+'2014'!K150</f>
        <v>70887.16</v>
      </c>
      <c r="L150" s="41">
        <f>L149+'2014'!L150</f>
        <v>96268.043800000014</v>
      </c>
      <c r="M150" s="41">
        <f>M149+'2014'!M150</f>
        <v>2.9999999993009396E-2</v>
      </c>
      <c r="N150" s="41">
        <f>N149+'2014'!N150</f>
        <v>1.0231815394945443E-12</v>
      </c>
      <c r="O150" s="41">
        <f>O149+'2014'!O150</f>
        <v>0</v>
      </c>
      <c r="P150" s="41">
        <f>P149+'2014'!P150</f>
        <v>0</v>
      </c>
      <c r="Q150" s="41">
        <f>Q149+'2014'!Q150</f>
        <v>0</v>
      </c>
      <c r="R150" s="41">
        <f>SUM(I150-Q150)</f>
        <v>70887.16</v>
      </c>
      <c r="S150" s="41">
        <f>S149+'2014'!R150</f>
        <v>0</v>
      </c>
      <c r="T150" s="41">
        <f>T149+'2014'!S150</f>
        <v>0</v>
      </c>
      <c r="U150" s="42"/>
    </row>
    <row r="151" spans="1:21" ht="13.5" customHeight="1" x14ac:dyDescent="0.2">
      <c r="A151" s="110">
        <v>9</v>
      </c>
      <c r="B151" s="113" t="s">
        <v>20</v>
      </c>
      <c r="C151" s="116" t="s">
        <v>21</v>
      </c>
      <c r="D151" s="5" t="s">
        <v>8</v>
      </c>
      <c r="E151" s="30">
        <v>1882.06</v>
      </c>
      <c r="F151" s="29">
        <v>3.33</v>
      </c>
      <c r="G151" s="29">
        <v>14</v>
      </c>
      <c r="H151" s="3">
        <v>6267.26</v>
      </c>
      <c r="I151" s="3">
        <v>26348.84</v>
      </c>
      <c r="J151" s="2">
        <f>(E151*F151)</f>
        <v>6267.2597999999998</v>
      </c>
      <c r="K151" s="2">
        <f>(E151*G151)</f>
        <v>26348.84</v>
      </c>
      <c r="L151" s="20">
        <f>SUM(J151,K151)</f>
        <v>32616.0998</v>
      </c>
      <c r="M151" s="1">
        <f>SUM(J151-H151)</f>
        <v>-2.0000000040454324E-4</v>
      </c>
      <c r="N151" s="1">
        <f>SUM(K151-I151)</f>
        <v>0</v>
      </c>
      <c r="O151" s="2"/>
      <c r="P151" s="2"/>
      <c r="Q151" s="1"/>
      <c r="R151" s="1"/>
      <c r="S151" s="1"/>
      <c r="T151" s="1"/>
      <c r="U151" s="19"/>
    </row>
    <row r="152" spans="1:21" ht="13.5" customHeight="1" x14ac:dyDescent="0.2">
      <c r="A152" s="111"/>
      <c r="B152" s="114"/>
      <c r="C152" s="117"/>
      <c r="D152" s="5" t="s">
        <v>9</v>
      </c>
      <c r="E152" s="53">
        <v>1813.53</v>
      </c>
      <c r="F152" s="29">
        <v>3.33</v>
      </c>
      <c r="G152" s="29">
        <v>14</v>
      </c>
      <c r="H152" s="3">
        <v>6039.05</v>
      </c>
      <c r="I152" s="3">
        <v>25389.42</v>
      </c>
      <c r="J152" s="2">
        <f>(E152*F152)</f>
        <v>6039.0549000000001</v>
      </c>
      <c r="K152" s="2">
        <f t="shared" ref="K152:K153" si="132">(E152*G152)</f>
        <v>25389.42</v>
      </c>
      <c r="L152" s="20">
        <f>SUM(J152,K152)</f>
        <v>31428.474899999997</v>
      </c>
      <c r="M152" s="1">
        <f t="shared" ref="M152:M153" si="133">SUM(J152-H152)</f>
        <v>4.8999999999068677E-3</v>
      </c>
      <c r="N152" s="1">
        <f t="shared" ref="N152:N153" si="134">SUM(K152-I152)</f>
        <v>0</v>
      </c>
      <c r="O152" s="2"/>
      <c r="P152" s="2"/>
      <c r="Q152" s="1"/>
      <c r="R152" s="1"/>
      <c r="S152" s="1"/>
      <c r="T152" s="1"/>
      <c r="U152" s="19"/>
    </row>
    <row r="153" spans="1:21" ht="13.5" customHeight="1" x14ac:dyDescent="0.2">
      <c r="A153" s="111"/>
      <c r="B153" s="114"/>
      <c r="C153" s="117"/>
      <c r="D153" s="5" t="s">
        <v>10</v>
      </c>
      <c r="E153" s="53">
        <v>2096.5909999999999</v>
      </c>
      <c r="F153" s="29">
        <v>3.33</v>
      </c>
      <c r="G153" s="29">
        <v>14</v>
      </c>
      <c r="H153" s="3">
        <v>6981.65</v>
      </c>
      <c r="I153" s="3">
        <v>29352.27</v>
      </c>
      <c r="J153" s="2">
        <f>(E153*F153)</f>
        <v>6981.6480299999994</v>
      </c>
      <c r="K153" s="2">
        <f t="shared" si="132"/>
        <v>29352.273999999998</v>
      </c>
      <c r="L153" s="20">
        <f>SUM(J153,K153)</f>
        <v>36333.922029999994</v>
      </c>
      <c r="M153" s="1">
        <f t="shared" si="133"/>
        <v>-1.9700000002558227E-3</v>
      </c>
      <c r="N153" s="1">
        <f t="shared" si="134"/>
        <v>3.9999999971769284E-3</v>
      </c>
      <c r="O153" s="2"/>
      <c r="P153" s="2"/>
      <c r="Q153" s="1"/>
      <c r="R153" s="1"/>
      <c r="S153" s="1"/>
      <c r="T153" s="1"/>
      <c r="U153" s="19"/>
    </row>
    <row r="154" spans="1:21" ht="13.5" customHeight="1" x14ac:dyDescent="0.2">
      <c r="A154" s="111"/>
      <c r="B154" s="114"/>
      <c r="C154" s="117"/>
      <c r="D154" s="34" t="s">
        <v>52</v>
      </c>
      <c r="E154" s="16">
        <f>SUM(E151,E152,E153)</f>
        <v>5792.1810000000005</v>
      </c>
      <c r="F154" s="16"/>
      <c r="G154" s="16"/>
      <c r="H154" s="44">
        <f>SUM(H151:H153)</f>
        <v>19287.96</v>
      </c>
      <c r="I154" s="44">
        <f>SUM(I151:I153)</f>
        <v>81090.53</v>
      </c>
      <c r="J154" s="16">
        <f t="shared" ref="J154:T154" si="135">SUM(J151,J152,J153)</f>
        <v>19287.962729999999</v>
      </c>
      <c r="K154" s="16">
        <f t="shared" si="135"/>
        <v>81090.533999999985</v>
      </c>
      <c r="L154" s="16">
        <f t="shared" si="135"/>
        <v>100378.49672999998</v>
      </c>
      <c r="M154" s="16">
        <f t="shared" si="135"/>
        <v>2.7299999992465018E-3</v>
      </c>
      <c r="N154" s="16">
        <f t="shared" si="135"/>
        <v>3.9999999971769284E-3</v>
      </c>
      <c r="O154" s="16">
        <f t="shared" si="135"/>
        <v>0</v>
      </c>
      <c r="P154" s="16">
        <f t="shared" si="135"/>
        <v>0</v>
      </c>
      <c r="Q154" s="16">
        <f t="shared" si="135"/>
        <v>0</v>
      </c>
      <c r="R154" s="16"/>
      <c r="S154" s="16">
        <f t="shared" si="135"/>
        <v>0</v>
      </c>
      <c r="T154" s="16">
        <f t="shared" si="135"/>
        <v>0</v>
      </c>
      <c r="U154" s="17"/>
    </row>
    <row r="155" spans="1:21" ht="13.5" customHeight="1" x14ac:dyDescent="0.2">
      <c r="A155" s="111"/>
      <c r="B155" s="114"/>
      <c r="C155" s="117"/>
      <c r="D155" s="5" t="s">
        <v>11</v>
      </c>
      <c r="E155" s="30">
        <v>2036.511</v>
      </c>
      <c r="F155" s="29">
        <v>3.33</v>
      </c>
      <c r="G155" s="29">
        <v>14</v>
      </c>
      <c r="H155" s="3">
        <v>6781.58</v>
      </c>
      <c r="I155" s="3">
        <v>28511.15</v>
      </c>
      <c r="J155" s="2">
        <f>(E155*F155)</f>
        <v>6781.5816299999997</v>
      </c>
      <c r="K155" s="2">
        <f>(E155*G155)</f>
        <v>28511.153999999999</v>
      </c>
      <c r="L155" s="20">
        <f>SUM(J155,K155)</f>
        <v>35292.735629999996</v>
      </c>
      <c r="M155" s="1">
        <f>SUM(J155-H155)</f>
        <v>1.6299999997499981E-3</v>
      </c>
      <c r="N155" s="1">
        <f>SUM(K155-I155)</f>
        <v>3.9999999971769284E-3</v>
      </c>
      <c r="O155" s="2"/>
      <c r="P155" s="2"/>
      <c r="Q155" s="1"/>
      <c r="R155" s="1"/>
      <c r="S155" s="1"/>
      <c r="T155" s="1"/>
      <c r="U155" s="19"/>
    </row>
    <row r="156" spans="1:21" ht="13.5" customHeight="1" x14ac:dyDescent="0.2">
      <c r="A156" s="111"/>
      <c r="B156" s="114"/>
      <c r="C156" s="117"/>
      <c r="D156" s="5" t="s">
        <v>12</v>
      </c>
      <c r="E156" s="30">
        <v>2135.1819999999998</v>
      </c>
      <c r="F156" s="29">
        <v>3.33</v>
      </c>
      <c r="G156" s="29">
        <v>14</v>
      </c>
      <c r="H156" s="3">
        <v>7110.16</v>
      </c>
      <c r="I156" s="3">
        <v>29892.55</v>
      </c>
      <c r="J156" s="2">
        <f>(E156*F156)</f>
        <v>7110.1560599999993</v>
      </c>
      <c r="K156" s="2">
        <f t="shared" ref="K156:K157" si="136">(E156*G156)</f>
        <v>29892.547999999995</v>
      </c>
      <c r="L156" s="20">
        <f>SUM(J156,K156)</f>
        <v>37002.704059999996</v>
      </c>
      <c r="M156" s="1">
        <f t="shared" ref="M156:M157" si="137">SUM(J156-H156)</f>
        <v>-3.9400000005116453E-3</v>
      </c>
      <c r="N156" s="1">
        <f t="shared" ref="N156:N157" si="138">SUM(K156-I156)</f>
        <v>-2.0000000040454324E-3</v>
      </c>
      <c r="O156" s="2"/>
      <c r="P156" s="2"/>
      <c r="Q156" s="1"/>
      <c r="R156" s="1"/>
      <c r="S156" s="1"/>
      <c r="T156" s="1"/>
      <c r="U156" s="19"/>
    </row>
    <row r="157" spans="1:21" ht="13.5" customHeight="1" x14ac:dyDescent="0.2">
      <c r="A157" s="111"/>
      <c r="B157" s="115"/>
      <c r="C157" s="117"/>
      <c r="D157" s="5" t="s">
        <v>13</v>
      </c>
      <c r="E157" s="30">
        <v>2021.877</v>
      </c>
      <c r="F157" s="29">
        <v>3.33</v>
      </c>
      <c r="G157" s="29">
        <v>14</v>
      </c>
      <c r="H157" s="3">
        <v>6732.85</v>
      </c>
      <c r="I157" s="3">
        <v>28306.28</v>
      </c>
      <c r="J157" s="2">
        <f>(E157*F157)</f>
        <v>6732.85041</v>
      </c>
      <c r="K157" s="2">
        <f t="shared" si="136"/>
        <v>28306.277999999998</v>
      </c>
      <c r="L157" s="20">
        <f>SUM(J157,K157)</f>
        <v>35039.128409999998</v>
      </c>
      <c r="M157" s="1">
        <f t="shared" si="137"/>
        <v>4.0999999964697054E-4</v>
      </c>
      <c r="N157" s="1">
        <f t="shared" si="138"/>
        <v>-2.0000000004074536E-3</v>
      </c>
      <c r="O157" s="2"/>
      <c r="P157" s="2"/>
      <c r="Q157" s="1"/>
      <c r="R157" s="1"/>
      <c r="S157" s="1"/>
      <c r="T157" s="1"/>
      <c r="U157" s="19"/>
    </row>
    <row r="158" spans="1:21" ht="13.5" customHeight="1" x14ac:dyDescent="0.2">
      <c r="A158" s="111"/>
      <c r="B158" s="37"/>
      <c r="C158" s="117"/>
      <c r="D158" s="34" t="s">
        <v>53</v>
      </c>
      <c r="E158" s="16">
        <f>SUM(E155,E156,E157)</f>
        <v>6193.57</v>
      </c>
      <c r="F158" s="16"/>
      <c r="G158" s="16"/>
      <c r="H158" s="44">
        <f>SUM(H155:H157)</f>
        <v>20624.59</v>
      </c>
      <c r="I158" s="44">
        <f>SUM(I155:I157)</f>
        <v>86709.98</v>
      </c>
      <c r="J158" s="16">
        <f t="shared" ref="J158:T158" si="139">SUM(J155,J156,J157)</f>
        <v>20624.588099999997</v>
      </c>
      <c r="K158" s="16">
        <f t="shared" si="139"/>
        <v>86709.979999999981</v>
      </c>
      <c r="L158" s="16">
        <f t="shared" si="139"/>
        <v>107334.5681</v>
      </c>
      <c r="M158" s="16">
        <f t="shared" si="139"/>
        <v>-1.9000000011146767E-3</v>
      </c>
      <c r="N158" s="16">
        <f t="shared" si="139"/>
        <v>-7.2759576141834259E-12</v>
      </c>
      <c r="O158" s="16">
        <f t="shared" si="139"/>
        <v>0</v>
      </c>
      <c r="P158" s="16">
        <f t="shared" si="139"/>
        <v>0</v>
      </c>
      <c r="Q158" s="16">
        <f t="shared" si="139"/>
        <v>0</v>
      </c>
      <c r="R158" s="16"/>
      <c r="S158" s="16">
        <f t="shared" si="139"/>
        <v>0</v>
      </c>
      <c r="T158" s="16">
        <f t="shared" si="139"/>
        <v>0</v>
      </c>
      <c r="U158" s="17"/>
    </row>
    <row r="159" spans="1:21" ht="13.5" customHeight="1" x14ac:dyDescent="0.2">
      <c r="A159" s="111"/>
      <c r="B159" s="113" t="s">
        <v>29</v>
      </c>
      <c r="C159" s="117"/>
      <c r="D159" s="5" t="s">
        <v>14</v>
      </c>
      <c r="E159" s="30">
        <v>2232.7849999999999</v>
      </c>
      <c r="F159" s="29">
        <v>3.33</v>
      </c>
      <c r="G159" s="29">
        <v>14</v>
      </c>
      <c r="H159" s="3">
        <v>7435.17</v>
      </c>
      <c r="I159" s="3">
        <v>31258.99</v>
      </c>
      <c r="J159" s="2">
        <f>(E159*F159)</f>
        <v>7435.1740499999996</v>
      </c>
      <c r="K159" s="2">
        <f>(E159*G159)</f>
        <v>31258.989999999998</v>
      </c>
      <c r="L159" s="20">
        <f>SUM(J159,K159)</f>
        <v>38694.164049999999</v>
      </c>
      <c r="M159" s="1">
        <f>SUM(J159-H159)</f>
        <v>4.049999999551801E-3</v>
      </c>
      <c r="N159" s="1">
        <f>SUM(K159-I159)</f>
        <v>-3.637978807091713E-12</v>
      </c>
      <c r="O159" s="2"/>
      <c r="P159" s="2"/>
      <c r="Q159" s="1"/>
      <c r="R159" s="1"/>
      <c r="S159" s="1"/>
      <c r="T159" s="1"/>
      <c r="U159" s="19"/>
    </row>
    <row r="160" spans="1:21" ht="13.5" customHeight="1" x14ac:dyDescent="0.2">
      <c r="A160" s="111"/>
      <c r="B160" s="114"/>
      <c r="C160" s="117"/>
      <c r="D160" s="5" t="s">
        <v>15</v>
      </c>
      <c r="E160" s="30">
        <v>2311.0479999999998</v>
      </c>
      <c r="F160" s="29">
        <v>3.33</v>
      </c>
      <c r="G160" s="29">
        <v>14</v>
      </c>
      <c r="H160" s="3">
        <v>7695.79</v>
      </c>
      <c r="I160" s="3">
        <v>32354.67</v>
      </c>
      <c r="J160" s="2">
        <f>(E160*F160)</f>
        <v>7695.7898399999995</v>
      </c>
      <c r="K160" s="2">
        <f t="shared" ref="K160:K161" si="140">(E160*G160)</f>
        <v>32354.671999999999</v>
      </c>
      <c r="L160" s="20">
        <f>SUM(J160,K160)</f>
        <v>40050.461839999996</v>
      </c>
      <c r="M160" s="1">
        <f t="shared" ref="M160:M161" si="141">SUM(J160-H160)</f>
        <v>-1.6000000050553354E-4</v>
      </c>
      <c r="N160" s="1">
        <f t="shared" ref="N160:N161" si="142">SUM(K160-I160)</f>
        <v>2.0000000004074536E-3</v>
      </c>
      <c r="O160" s="2"/>
      <c r="P160" s="2"/>
      <c r="Q160" s="1">
        <v>1027908</v>
      </c>
      <c r="R160" s="1"/>
      <c r="S160" s="1"/>
      <c r="T160" s="1"/>
      <c r="U160" s="19"/>
    </row>
    <row r="161" spans="1:21" ht="13.5" customHeight="1" x14ac:dyDescent="0.2">
      <c r="A161" s="111"/>
      <c r="B161" s="114"/>
      <c r="C161" s="117"/>
      <c r="D161" s="5" t="s">
        <v>16</v>
      </c>
      <c r="E161" s="53">
        <v>2316.2689999999998</v>
      </c>
      <c r="F161" s="29">
        <v>3.33</v>
      </c>
      <c r="G161" s="29">
        <v>14</v>
      </c>
      <c r="H161" s="3">
        <v>7713.18</v>
      </c>
      <c r="I161" s="3">
        <v>32427.77</v>
      </c>
      <c r="J161" s="2">
        <f>(E161*F161)</f>
        <v>7713.1757699999998</v>
      </c>
      <c r="K161" s="2">
        <f t="shared" si="140"/>
        <v>32427.765999999996</v>
      </c>
      <c r="L161" s="20">
        <f>SUM(J161,K161)</f>
        <v>40140.941769999998</v>
      </c>
      <c r="M161" s="1">
        <f t="shared" si="141"/>
        <v>-4.2300000004615868E-3</v>
      </c>
      <c r="N161" s="1">
        <f t="shared" si="142"/>
        <v>-4.0000000044528861E-3</v>
      </c>
      <c r="O161" s="2"/>
      <c r="P161" s="2"/>
      <c r="Q161" s="1"/>
      <c r="R161" s="1"/>
      <c r="S161" s="1"/>
      <c r="T161" s="1"/>
      <c r="U161" s="19"/>
    </row>
    <row r="162" spans="1:21" ht="13.5" customHeight="1" x14ac:dyDescent="0.2">
      <c r="A162" s="111"/>
      <c r="B162" s="114"/>
      <c r="C162" s="117"/>
      <c r="D162" s="34" t="s">
        <v>54</v>
      </c>
      <c r="E162" s="16">
        <f>SUM(E159,E160,E161)</f>
        <v>6860.101999999999</v>
      </c>
      <c r="F162" s="16"/>
      <c r="G162" s="16"/>
      <c r="H162" s="44">
        <f>SUM(H159:H161)</f>
        <v>22844.14</v>
      </c>
      <c r="I162" s="44">
        <f>SUM(I159:I161)</f>
        <v>96041.430000000008</v>
      </c>
      <c r="J162" s="16">
        <f t="shared" ref="J162:T162" si="143">SUM(J159,J160,J161)</f>
        <v>22844.139660000001</v>
      </c>
      <c r="K162" s="16">
        <f t="shared" si="143"/>
        <v>96041.427999999985</v>
      </c>
      <c r="L162" s="16">
        <f t="shared" si="143"/>
        <v>118885.56766</v>
      </c>
      <c r="M162" s="16">
        <f t="shared" si="143"/>
        <v>-3.4000000141531928E-4</v>
      </c>
      <c r="N162" s="16">
        <f t="shared" si="143"/>
        <v>-2.0000000076834112E-3</v>
      </c>
      <c r="O162" s="16">
        <f t="shared" si="143"/>
        <v>0</v>
      </c>
      <c r="P162" s="16">
        <f t="shared" si="143"/>
        <v>0</v>
      </c>
      <c r="Q162" s="16">
        <f t="shared" si="143"/>
        <v>1027908</v>
      </c>
      <c r="R162" s="16"/>
      <c r="S162" s="16">
        <f t="shared" si="143"/>
        <v>0</v>
      </c>
      <c r="T162" s="16">
        <f t="shared" si="143"/>
        <v>0</v>
      </c>
      <c r="U162" s="17"/>
    </row>
    <row r="163" spans="1:21" ht="13.5" customHeight="1" x14ac:dyDescent="0.2">
      <c r="A163" s="111"/>
      <c r="B163" s="114"/>
      <c r="C163" s="117"/>
      <c r="D163" s="5" t="s">
        <v>17</v>
      </c>
      <c r="E163" s="30">
        <v>2376.8609999999999</v>
      </c>
      <c r="F163" s="29">
        <v>3.33</v>
      </c>
      <c r="G163" s="29">
        <v>14</v>
      </c>
      <c r="H163" s="3">
        <v>7914.95</v>
      </c>
      <c r="I163" s="3">
        <v>33276.050000000003</v>
      </c>
      <c r="J163" s="2">
        <f>(E163*F163)</f>
        <v>7914.9471299999996</v>
      </c>
      <c r="K163" s="2">
        <f>(E163*G163)</f>
        <v>33276.053999999996</v>
      </c>
      <c r="L163" s="20">
        <f>SUM(J163,K163)</f>
        <v>41191.001129999997</v>
      </c>
      <c r="M163" s="1">
        <f>SUM(J163-H163)</f>
        <v>-2.8700000002572779E-3</v>
      </c>
      <c r="N163" s="1">
        <f>SUM(K163-I163)</f>
        <v>3.9999999935389496E-3</v>
      </c>
      <c r="O163" s="2"/>
      <c r="P163" s="2"/>
      <c r="Q163" s="1"/>
      <c r="R163" s="1"/>
      <c r="S163" s="1"/>
      <c r="T163" s="1"/>
      <c r="U163" s="19"/>
    </row>
    <row r="164" spans="1:21" ht="12.75" customHeight="1" x14ac:dyDescent="0.2">
      <c r="A164" s="111"/>
      <c r="B164" s="114"/>
      <c r="C164" s="117"/>
      <c r="D164" s="5" t="s">
        <v>18</v>
      </c>
      <c r="E164" s="30">
        <v>2244.308</v>
      </c>
      <c r="F164" s="29">
        <v>3.33</v>
      </c>
      <c r="G164" s="29">
        <v>14</v>
      </c>
      <c r="H164" s="3">
        <v>7473.55</v>
      </c>
      <c r="I164" s="3">
        <v>31420.31</v>
      </c>
      <c r="J164" s="2">
        <f>(E164*F164)</f>
        <v>7473.5456400000003</v>
      </c>
      <c r="K164" s="2">
        <f t="shared" ref="K164:K165" si="144">(E164*G164)</f>
        <v>31420.311999999998</v>
      </c>
      <c r="L164" s="20">
        <f>SUM(J164,K164)</f>
        <v>38893.857640000002</v>
      </c>
      <c r="M164" s="1">
        <f t="shared" ref="M164:M165" si="145">SUM(J164-H164)</f>
        <v>-4.3599999999059946E-3</v>
      </c>
      <c r="N164" s="1">
        <f t="shared" ref="N164:N165" si="146">SUM(K164-I164)</f>
        <v>1.9999999967694748E-3</v>
      </c>
      <c r="O164" s="2"/>
      <c r="P164" s="2"/>
      <c r="Q164" s="1"/>
      <c r="R164" s="1"/>
      <c r="S164" s="1"/>
      <c r="T164" s="1"/>
      <c r="U164" s="19"/>
    </row>
    <row r="165" spans="1:21" ht="13.5" customHeight="1" x14ac:dyDescent="0.2">
      <c r="A165" s="112"/>
      <c r="B165" s="115"/>
      <c r="C165" s="118"/>
      <c r="D165" s="5" t="s">
        <v>19</v>
      </c>
      <c r="E165" s="53">
        <v>2183.6280000000002</v>
      </c>
      <c r="F165" s="29">
        <v>3.33</v>
      </c>
      <c r="G165" s="29">
        <v>14</v>
      </c>
      <c r="H165" s="3">
        <v>7271.48</v>
      </c>
      <c r="I165" s="3">
        <v>30570.79</v>
      </c>
      <c r="J165" s="2">
        <f>(E165*F165)</f>
        <v>7271.481240000001</v>
      </c>
      <c r="K165" s="2">
        <f t="shared" si="144"/>
        <v>30570.792000000001</v>
      </c>
      <c r="L165" s="20">
        <f>SUM(J165,K165)</f>
        <v>37842.273240000002</v>
      </c>
      <c r="M165" s="1">
        <f t="shared" si="145"/>
        <v>1.2400000014167745E-3</v>
      </c>
      <c r="N165" s="1">
        <f t="shared" si="146"/>
        <v>2.0000000004074536E-3</v>
      </c>
      <c r="O165" s="2"/>
      <c r="P165" s="2"/>
      <c r="Q165" s="1"/>
      <c r="R165" s="1"/>
      <c r="S165" s="1"/>
      <c r="T165" s="1"/>
      <c r="U165" s="19"/>
    </row>
    <row r="166" spans="1:21" ht="24.75" x14ac:dyDescent="0.25">
      <c r="A166" s="8"/>
      <c r="B166" s="8"/>
      <c r="C166" s="8"/>
      <c r="D166" s="34" t="s">
        <v>55</v>
      </c>
      <c r="E166" s="16">
        <f>SUM(E163,E164,E165)</f>
        <v>6804.7970000000005</v>
      </c>
      <c r="F166" s="16"/>
      <c r="G166" s="16"/>
      <c r="H166" s="44">
        <f>SUM(H163:H165)</f>
        <v>22659.98</v>
      </c>
      <c r="I166" s="44">
        <f>SUM(I163:I165)</f>
        <v>95267.15</v>
      </c>
      <c r="J166" s="16">
        <f t="shared" ref="J166:T166" si="147">SUM(J163,J164,J165)</f>
        <v>22659.974010000002</v>
      </c>
      <c r="K166" s="16">
        <f t="shared" si="147"/>
        <v>95267.157999999996</v>
      </c>
      <c r="L166" s="16">
        <f t="shared" si="147"/>
        <v>117927.13201</v>
      </c>
      <c r="M166" s="16">
        <f t="shared" si="147"/>
        <v>-5.989999998746498E-3</v>
      </c>
      <c r="N166" s="16">
        <f t="shared" si="147"/>
        <v>7.9999999907158781E-3</v>
      </c>
      <c r="O166" s="16">
        <f t="shared" si="147"/>
        <v>0</v>
      </c>
      <c r="P166" s="16">
        <f t="shared" si="147"/>
        <v>0</v>
      </c>
      <c r="Q166" s="16">
        <f t="shared" si="147"/>
        <v>0</v>
      </c>
      <c r="R166" s="16"/>
      <c r="S166" s="16">
        <f t="shared" si="147"/>
        <v>0</v>
      </c>
      <c r="T166" s="16">
        <f t="shared" si="147"/>
        <v>0</v>
      </c>
      <c r="U166" s="17"/>
    </row>
    <row r="167" spans="1:21" s="43" customFormat="1" ht="24" x14ac:dyDescent="0.2">
      <c r="A167" s="73"/>
      <c r="B167" s="73"/>
      <c r="C167" s="74"/>
      <c r="D167" s="72" t="s">
        <v>58</v>
      </c>
      <c r="E167" s="75">
        <f>SUM(E154+E158+E162+E166)</f>
        <v>25650.65</v>
      </c>
      <c r="F167" s="75"/>
      <c r="G167" s="75"/>
      <c r="H167" s="76">
        <f>SUM(H166,H162,H158,H154)</f>
        <v>85416.669999999984</v>
      </c>
      <c r="I167" s="76">
        <f>SUM(I166,I162,I158,I154)</f>
        <v>359109.08999999997</v>
      </c>
      <c r="J167" s="75">
        <f t="shared" ref="J167:T167" si="148">SUM(J154+J158+J162+J166)</f>
        <v>85416.664499999999</v>
      </c>
      <c r="K167" s="75">
        <f t="shared" si="148"/>
        <v>359109.09999999992</v>
      </c>
      <c r="L167" s="75">
        <f t="shared" si="148"/>
        <v>444525.76449999999</v>
      </c>
      <c r="M167" s="75">
        <f t="shared" si="148"/>
        <v>-5.5000000020299922E-3</v>
      </c>
      <c r="N167" s="75">
        <f t="shared" si="148"/>
        <v>9.9999999729334377E-3</v>
      </c>
      <c r="O167" s="75">
        <f t="shared" si="148"/>
        <v>0</v>
      </c>
      <c r="P167" s="75">
        <f t="shared" si="148"/>
        <v>0</v>
      </c>
      <c r="Q167" s="75">
        <f t="shared" si="148"/>
        <v>1027908</v>
      </c>
      <c r="R167" s="75"/>
      <c r="S167" s="75">
        <f t="shared" si="148"/>
        <v>0</v>
      </c>
      <c r="T167" s="75">
        <f t="shared" si="148"/>
        <v>0</v>
      </c>
      <c r="U167" s="77"/>
    </row>
    <row r="168" spans="1:21" s="43" customFormat="1" ht="36" x14ac:dyDescent="0.2">
      <c r="A168" s="38"/>
      <c r="B168" s="38"/>
      <c r="C168" s="39"/>
      <c r="D168" s="40" t="s">
        <v>59</v>
      </c>
      <c r="E168" s="41">
        <f>E167+'2014'!E168</f>
        <v>134414.04399999999</v>
      </c>
      <c r="F168" s="41"/>
      <c r="G168" s="41"/>
      <c r="H168" s="41">
        <f>H167+'2014'!H168</f>
        <v>447598.74499999994</v>
      </c>
      <c r="I168" s="41">
        <f>I167+'2014'!I168</f>
        <v>1247523.361</v>
      </c>
      <c r="J168" s="41">
        <f>J167+'2014'!J168</f>
        <v>447598.76654000004</v>
      </c>
      <c r="K168" s="41">
        <f>K167+'2014'!K168</f>
        <v>1247523.5329999998</v>
      </c>
      <c r="L168" s="41">
        <f>L167+'2014'!L168</f>
        <v>1695122.29954</v>
      </c>
      <c r="M168" s="41">
        <f>M167+'2014'!M168</f>
        <v>2.0539999999527936E-2</v>
      </c>
      <c r="N168" s="41">
        <f>N167+'2014'!N168</f>
        <v>0.18899999999212014</v>
      </c>
      <c r="O168" s="41">
        <f>O167+'2014'!O168</f>
        <v>0</v>
      </c>
      <c r="P168" s="41">
        <f>P167+'2014'!P168</f>
        <v>0</v>
      </c>
      <c r="Q168" s="41">
        <f>Q167+'2014'!Q168</f>
        <v>1027908</v>
      </c>
      <c r="R168" s="41">
        <f>SUM(I168-Q168)</f>
        <v>219615.36100000003</v>
      </c>
      <c r="S168" s="41">
        <f>S167+'2014'!R168</f>
        <v>0</v>
      </c>
      <c r="T168" s="41">
        <f>T167+'2014'!S168</f>
        <v>0</v>
      </c>
      <c r="U168" s="42"/>
    </row>
    <row r="169" spans="1:21" ht="12.75" customHeight="1" x14ac:dyDescent="0.2">
      <c r="A169" s="110">
        <v>10</v>
      </c>
      <c r="B169" s="113" t="s">
        <v>34</v>
      </c>
      <c r="C169" s="122" t="s">
        <v>30</v>
      </c>
      <c r="D169" s="5" t="s">
        <v>8</v>
      </c>
      <c r="E169" s="30">
        <v>180.75</v>
      </c>
      <c r="F169" s="29">
        <v>3.33</v>
      </c>
      <c r="G169" s="29">
        <v>28</v>
      </c>
      <c r="H169" s="3">
        <v>601.9</v>
      </c>
      <c r="I169" s="3">
        <v>5061</v>
      </c>
      <c r="J169" s="2">
        <f>(E169*F169)</f>
        <v>601.89750000000004</v>
      </c>
      <c r="K169" s="2">
        <f>(E169*G169)</f>
        <v>5061</v>
      </c>
      <c r="L169" s="20">
        <f>SUM(J169,K169)</f>
        <v>5662.8975</v>
      </c>
      <c r="M169" s="1">
        <f>SUM(J169-H169)</f>
        <v>-2.4999999999408828E-3</v>
      </c>
      <c r="N169" s="1">
        <f>SUM(K169-I169)</f>
        <v>0</v>
      </c>
      <c r="O169" s="2"/>
      <c r="P169" s="2"/>
      <c r="Q169" s="1"/>
      <c r="R169" s="1"/>
      <c r="S169" s="1"/>
      <c r="T169" s="1"/>
      <c r="U169" s="19"/>
    </row>
    <row r="170" spans="1:21" ht="12.75" customHeight="1" x14ac:dyDescent="0.2">
      <c r="A170" s="111"/>
      <c r="B170" s="114"/>
      <c r="C170" s="123"/>
      <c r="D170" s="5" t="s">
        <v>9</v>
      </c>
      <c r="E170" s="53">
        <v>159.67599999999999</v>
      </c>
      <c r="F170" s="29">
        <v>3.33</v>
      </c>
      <c r="G170" s="29">
        <v>28</v>
      </c>
      <c r="H170" s="3">
        <v>531.72</v>
      </c>
      <c r="I170" s="3">
        <v>4470.93</v>
      </c>
      <c r="J170" s="2">
        <f>(E170*F170)</f>
        <v>531.72107999999992</v>
      </c>
      <c r="K170" s="2">
        <f t="shared" ref="K170:K171" si="149">(E170*G170)</f>
        <v>4470.9279999999999</v>
      </c>
      <c r="L170" s="20">
        <f>SUM(J170,K170)</f>
        <v>5002.6490800000001</v>
      </c>
      <c r="M170" s="1">
        <f t="shared" ref="M170:M171" si="150">SUM(J170-H170)</f>
        <v>1.0799999998880594E-3</v>
      </c>
      <c r="N170" s="1">
        <f t="shared" ref="N170:N171" si="151">SUM(K170-I170)</f>
        <v>-2.0000000004074536E-3</v>
      </c>
      <c r="O170" s="2"/>
      <c r="P170" s="2"/>
      <c r="Q170" s="1"/>
      <c r="R170" s="1"/>
      <c r="S170" s="1"/>
      <c r="T170" s="1"/>
      <c r="U170" s="19"/>
    </row>
    <row r="171" spans="1:21" ht="12.75" customHeight="1" x14ac:dyDescent="0.2">
      <c r="A171" s="111"/>
      <c r="B171" s="114"/>
      <c r="C171" s="123"/>
      <c r="D171" s="5" t="s">
        <v>10</v>
      </c>
      <c r="E171" s="53">
        <v>224.952</v>
      </c>
      <c r="F171" s="29">
        <v>3.33</v>
      </c>
      <c r="G171" s="29">
        <v>28</v>
      </c>
      <c r="H171" s="3">
        <v>749.09</v>
      </c>
      <c r="I171" s="3">
        <v>6298.66</v>
      </c>
      <c r="J171" s="2">
        <f>(E171*F171)</f>
        <v>749.09015999999997</v>
      </c>
      <c r="K171" s="2">
        <f t="shared" si="149"/>
        <v>6298.6559999999999</v>
      </c>
      <c r="L171" s="20">
        <f>SUM(J171,K171)</f>
        <v>7047.7461599999997</v>
      </c>
      <c r="M171" s="1">
        <f t="shared" si="150"/>
        <v>1.5999999993709935E-4</v>
      </c>
      <c r="N171" s="1">
        <f t="shared" si="151"/>
        <v>-3.9999999999054126E-3</v>
      </c>
      <c r="O171" s="2"/>
      <c r="P171" s="2"/>
      <c r="Q171" s="1"/>
      <c r="R171" s="1"/>
      <c r="S171" s="1"/>
      <c r="T171" s="1"/>
      <c r="U171" s="19"/>
    </row>
    <row r="172" spans="1:21" ht="12.75" customHeight="1" x14ac:dyDescent="0.2">
      <c r="A172" s="111"/>
      <c r="B172" s="114"/>
      <c r="C172" s="123"/>
      <c r="D172" s="34" t="s">
        <v>52</v>
      </c>
      <c r="E172" s="16">
        <f>SUM(E169,E170,E171)</f>
        <v>565.37799999999993</v>
      </c>
      <c r="F172" s="16"/>
      <c r="G172" s="16"/>
      <c r="H172" s="44">
        <f>SUM(H169:H171)</f>
        <v>1882.71</v>
      </c>
      <c r="I172" s="44">
        <f>SUM(I169:I171)</f>
        <v>15830.59</v>
      </c>
      <c r="J172" s="16">
        <f t="shared" ref="J172:T172" si="152">SUM(J169,J170,J171)</f>
        <v>1882.7087399999998</v>
      </c>
      <c r="K172" s="16">
        <f t="shared" si="152"/>
        <v>15830.583999999999</v>
      </c>
      <c r="L172" s="16">
        <f t="shared" si="152"/>
        <v>17713.292740000001</v>
      </c>
      <c r="M172" s="16">
        <f t="shared" si="152"/>
        <v>-1.2600000001157241E-3</v>
      </c>
      <c r="N172" s="16">
        <f t="shared" si="152"/>
        <v>-6.0000000003128662E-3</v>
      </c>
      <c r="O172" s="16">
        <f t="shared" si="152"/>
        <v>0</v>
      </c>
      <c r="P172" s="16">
        <f t="shared" si="152"/>
        <v>0</v>
      </c>
      <c r="Q172" s="16">
        <f t="shared" si="152"/>
        <v>0</v>
      </c>
      <c r="R172" s="16"/>
      <c r="S172" s="16">
        <f t="shared" si="152"/>
        <v>0</v>
      </c>
      <c r="T172" s="16">
        <f t="shared" si="152"/>
        <v>0</v>
      </c>
      <c r="U172" s="17"/>
    </row>
    <row r="173" spans="1:21" ht="12.75" customHeight="1" x14ac:dyDescent="0.2">
      <c r="A173" s="111"/>
      <c r="B173" s="114"/>
      <c r="C173" s="123"/>
      <c r="D173" s="5" t="s">
        <v>11</v>
      </c>
      <c r="E173" s="30">
        <v>222.96700000000001</v>
      </c>
      <c r="F173" s="29">
        <v>3.33</v>
      </c>
      <c r="G173" s="29">
        <v>28</v>
      </c>
      <c r="H173" s="3">
        <v>742.48</v>
      </c>
      <c r="I173" s="3">
        <v>6243.08</v>
      </c>
      <c r="J173" s="2">
        <f>(E173*F173)</f>
        <v>742.48011000000008</v>
      </c>
      <c r="K173" s="2">
        <f>(E173*G173)</f>
        <v>6243.076</v>
      </c>
      <c r="L173" s="20">
        <f>SUM(J173,K173)</f>
        <v>6985.5561100000004</v>
      </c>
      <c r="M173" s="1">
        <f>SUM(J173-H173)</f>
        <v>1.1000000006333721E-4</v>
      </c>
      <c r="N173" s="1">
        <f>SUM(K173-I173)</f>
        <v>-3.9999999999054126E-3</v>
      </c>
      <c r="O173" s="2"/>
      <c r="P173" s="2"/>
      <c r="Q173" s="1"/>
      <c r="R173" s="1"/>
      <c r="S173" s="1"/>
      <c r="T173" s="1"/>
      <c r="U173" s="19"/>
    </row>
    <row r="174" spans="1:21" ht="12.75" customHeight="1" x14ac:dyDescent="0.2">
      <c r="A174" s="111"/>
      <c r="B174" s="114"/>
      <c r="C174" s="123"/>
      <c r="D174" s="5" t="s">
        <v>12</v>
      </c>
      <c r="E174" s="30">
        <v>207.501</v>
      </c>
      <c r="F174" s="29">
        <v>3.33</v>
      </c>
      <c r="G174" s="29">
        <v>28</v>
      </c>
      <c r="H174" s="3">
        <v>690.98</v>
      </c>
      <c r="I174" s="3">
        <v>5810.03</v>
      </c>
      <c r="J174" s="2">
        <f>(E174*F174)</f>
        <v>690.97833000000003</v>
      </c>
      <c r="K174" s="2">
        <f t="shared" ref="K174:K175" si="153">(E174*G174)</f>
        <v>5810.0280000000002</v>
      </c>
      <c r="L174" s="20">
        <f>SUM(J174,K174)</f>
        <v>6501.0063300000002</v>
      </c>
      <c r="M174" s="1">
        <f t="shared" ref="M174:M175" si="154">SUM(J174-H174)</f>
        <v>-1.6699999999900683E-3</v>
      </c>
      <c r="N174" s="1">
        <f t="shared" ref="N174:N175" si="155">SUM(K174-I174)</f>
        <v>-1.9999999994979589E-3</v>
      </c>
      <c r="O174" s="2"/>
      <c r="P174" s="2"/>
      <c r="Q174" s="1"/>
      <c r="R174" s="1"/>
      <c r="S174" s="1"/>
      <c r="T174" s="1"/>
      <c r="U174" s="19"/>
    </row>
    <row r="175" spans="1:21" ht="12.75" customHeight="1" x14ac:dyDescent="0.2">
      <c r="A175" s="111"/>
      <c r="B175" s="115"/>
      <c r="C175" s="123"/>
      <c r="D175" s="5" t="s">
        <v>13</v>
      </c>
      <c r="E175" s="30">
        <v>211.024</v>
      </c>
      <c r="F175" s="29">
        <v>3.33</v>
      </c>
      <c r="G175" s="29">
        <v>28</v>
      </c>
      <c r="H175" s="3">
        <v>702.71</v>
      </c>
      <c r="I175" s="3">
        <v>5908.67</v>
      </c>
      <c r="J175" s="2">
        <f>(E175*F175)</f>
        <v>702.70992000000001</v>
      </c>
      <c r="K175" s="2">
        <f t="shared" si="153"/>
        <v>5908.6720000000005</v>
      </c>
      <c r="L175" s="20">
        <f>SUM(J175,K175)</f>
        <v>6611.3819200000007</v>
      </c>
      <c r="M175" s="1">
        <f t="shared" si="154"/>
        <v>-8.0000000025393092E-5</v>
      </c>
      <c r="N175" s="1">
        <f t="shared" si="155"/>
        <v>2.0000000004074536E-3</v>
      </c>
      <c r="O175" s="2"/>
      <c r="P175" s="2"/>
      <c r="Q175" s="1"/>
      <c r="R175" s="1"/>
      <c r="S175" s="1"/>
      <c r="T175" s="1"/>
      <c r="U175" s="19"/>
    </row>
    <row r="176" spans="1:21" ht="12.75" customHeight="1" x14ac:dyDescent="0.2">
      <c r="A176" s="111"/>
      <c r="B176" s="37"/>
      <c r="C176" s="123"/>
      <c r="D176" s="34" t="s">
        <v>53</v>
      </c>
      <c r="E176" s="16">
        <f>SUM(E173,E174,E175)</f>
        <v>641.49199999999996</v>
      </c>
      <c r="F176" s="16"/>
      <c r="G176" s="16"/>
      <c r="H176" s="44">
        <f>SUM(H173:H175)</f>
        <v>2136.17</v>
      </c>
      <c r="I176" s="44">
        <f>SUM(I173:I175)</f>
        <v>17961.78</v>
      </c>
      <c r="J176" s="16">
        <f t="shared" ref="J176:T176" si="156">SUM(J173,J174,J175)</f>
        <v>2136.1683600000001</v>
      </c>
      <c r="K176" s="16">
        <f t="shared" si="156"/>
        <v>17961.775999999998</v>
      </c>
      <c r="L176" s="16">
        <f t="shared" si="156"/>
        <v>20097.944360000001</v>
      </c>
      <c r="M176" s="16">
        <f t="shared" si="156"/>
        <v>-1.6399999999521242E-3</v>
      </c>
      <c r="N176" s="16">
        <f t="shared" si="156"/>
        <v>-3.9999999989959178E-3</v>
      </c>
      <c r="O176" s="16">
        <f t="shared" si="156"/>
        <v>0</v>
      </c>
      <c r="P176" s="16">
        <f t="shared" si="156"/>
        <v>0</v>
      </c>
      <c r="Q176" s="16">
        <f t="shared" si="156"/>
        <v>0</v>
      </c>
      <c r="R176" s="16"/>
      <c r="S176" s="16">
        <f t="shared" si="156"/>
        <v>0</v>
      </c>
      <c r="T176" s="16">
        <f t="shared" si="156"/>
        <v>0</v>
      </c>
      <c r="U176" s="17"/>
    </row>
    <row r="177" spans="1:21" ht="12.75" customHeight="1" x14ac:dyDescent="0.2">
      <c r="A177" s="111"/>
      <c r="B177" s="113" t="s">
        <v>29</v>
      </c>
      <c r="C177" s="123"/>
      <c r="D177" s="5" t="s">
        <v>14</v>
      </c>
      <c r="E177" s="30">
        <v>240.29900000000001</v>
      </c>
      <c r="F177" s="29">
        <v>3.33</v>
      </c>
      <c r="G177" s="29">
        <v>28</v>
      </c>
      <c r="H177" s="3">
        <v>800.2</v>
      </c>
      <c r="I177" s="3">
        <v>6728.37</v>
      </c>
      <c r="J177" s="2">
        <f>(E177*F177)</f>
        <v>800.19567000000006</v>
      </c>
      <c r="K177" s="2">
        <f>(E177*G177)</f>
        <v>6728.3720000000003</v>
      </c>
      <c r="L177" s="20">
        <f>SUM(J177,K177)</f>
        <v>7528.5676700000004</v>
      </c>
      <c r="M177" s="1">
        <f>SUM(J177-H177)</f>
        <v>-4.3299999999817373E-3</v>
      </c>
      <c r="N177" s="1">
        <f>SUM(K177-I177)</f>
        <v>2.0000000004074536E-3</v>
      </c>
      <c r="O177" s="2"/>
      <c r="P177" s="2"/>
      <c r="Q177" s="1"/>
      <c r="R177" s="1"/>
      <c r="S177" s="1"/>
      <c r="T177" s="1"/>
      <c r="U177" s="19"/>
    </row>
    <row r="178" spans="1:21" ht="12.75" customHeight="1" x14ac:dyDescent="0.2">
      <c r="A178" s="111"/>
      <c r="B178" s="114"/>
      <c r="C178" s="123"/>
      <c r="D178" s="5" t="s">
        <v>15</v>
      </c>
      <c r="E178" s="30">
        <v>231.505</v>
      </c>
      <c r="F178" s="29">
        <v>3.33</v>
      </c>
      <c r="G178" s="29">
        <v>28</v>
      </c>
      <c r="H178" s="3">
        <v>770.91</v>
      </c>
      <c r="I178" s="3">
        <v>6482.14</v>
      </c>
      <c r="J178" s="2">
        <f>(E178*F178)</f>
        <v>770.91165000000001</v>
      </c>
      <c r="K178" s="2">
        <f t="shared" ref="K178:K179" si="157">(E178*G178)</f>
        <v>6482.1399999999994</v>
      </c>
      <c r="L178" s="20">
        <f>SUM(J178,K178)</f>
        <v>7253.0516499999994</v>
      </c>
      <c r="M178" s="1">
        <f t="shared" ref="M178:M179" si="158">SUM(J178-H178)</f>
        <v>1.6500000000405635E-3</v>
      </c>
      <c r="N178" s="1">
        <f t="shared" ref="N178:N179" si="159">SUM(K178-I178)</f>
        <v>-9.0949470177292824E-13</v>
      </c>
      <c r="O178" s="2"/>
      <c r="P178" s="2"/>
      <c r="Q178" s="1"/>
      <c r="R178" s="1"/>
      <c r="S178" s="1"/>
      <c r="T178" s="1"/>
      <c r="U178" s="19"/>
    </row>
    <row r="179" spans="1:21" ht="12.75" customHeight="1" x14ac:dyDescent="0.2">
      <c r="A179" s="111"/>
      <c r="B179" s="114"/>
      <c r="C179" s="123"/>
      <c r="D179" s="5" t="s">
        <v>16</v>
      </c>
      <c r="E179" s="53">
        <v>234.137</v>
      </c>
      <c r="F179" s="29">
        <v>3.33</v>
      </c>
      <c r="G179" s="29">
        <v>28</v>
      </c>
      <c r="H179" s="3">
        <v>779.68</v>
      </c>
      <c r="I179" s="3">
        <v>6555.84</v>
      </c>
      <c r="J179" s="2">
        <f>(E179*F179)</f>
        <v>779.67620999999997</v>
      </c>
      <c r="K179" s="2">
        <f t="shared" si="157"/>
        <v>6555.8360000000002</v>
      </c>
      <c r="L179" s="20">
        <f>SUM(J179,K179)</f>
        <v>7335.5122099999999</v>
      </c>
      <c r="M179" s="1">
        <f t="shared" si="158"/>
        <v>-3.7899999999808642E-3</v>
      </c>
      <c r="N179" s="1">
        <f t="shared" si="159"/>
        <v>-3.9999999999054126E-3</v>
      </c>
      <c r="O179" s="2"/>
      <c r="P179" s="2"/>
      <c r="Q179" s="1"/>
      <c r="R179" s="1"/>
      <c r="S179" s="1"/>
      <c r="T179" s="1"/>
      <c r="U179" s="19"/>
    </row>
    <row r="180" spans="1:21" ht="12.75" customHeight="1" x14ac:dyDescent="0.2">
      <c r="A180" s="111"/>
      <c r="B180" s="114"/>
      <c r="C180" s="123"/>
      <c r="D180" s="34" t="s">
        <v>54</v>
      </c>
      <c r="E180" s="16">
        <f>SUM(E177,E178,E179)</f>
        <v>705.94100000000003</v>
      </c>
      <c r="F180" s="16"/>
      <c r="G180" s="16"/>
      <c r="H180" s="44">
        <f>SUM(H177:H179)</f>
        <v>2350.79</v>
      </c>
      <c r="I180" s="44">
        <f>SUM(I177:I179)</f>
        <v>19766.349999999999</v>
      </c>
      <c r="J180" s="16">
        <f t="shared" ref="J180:T180" si="160">SUM(J177,J178,J179)</f>
        <v>2350.7835300000002</v>
      </c>
      <c r="K180" s="16">
        <f t="shared" si="160"/>
        <v>19766.347999999998</v>
      </c>
      <c r="L180" s="16">
        <f t="shared" si="160"/>
        <v>22117.131529999999</v>
      </c>
      <c r="M180" s="16">
        <f t="shared" si="160"/>
        <v>-6.4699999999220381E-3</v>
      </c>
      <c r="N180" s="16">
        <f t="shared" si="160"/>
        <v>-2.0000000004074536E-3</v>
      </c>
      <c r="O180" s="16">
        <f t="shared" si="160"/>
        <v>0</v>
      </c>
      <c r="P180" s="16">
        <f t="shared" si="160"/>
        <v>0</v>
      </c>
      <c r="Q180" s="16">
        <f t="shared" si="160"/>
        <v>0</v>
      </c>
      <c r="R180" s="16"/>
      <c r="S180" s="16">
        <f t="shared" si="160"/>
        <v>0</v>
      </c>
      <c r="T180" s="16">
        <f t="shared" si="160"/>
        <v>0</v>
      </c>
      <c r="U180" s="17"/>
    </row>
    <row r="181" spans="1:21" ht="12.75" customHeight="1" x14ac:dyDescent="0.2">
      <c r="A181" s="111"/>
      <c r="B181" s="114"/>
      <c r="C181" s="123"/>
      <c r="D181" s="5" t="s">
        <v>17</v>
      </c>
      <c r="E181" s="30">
        <v>237.62700000000001</v>
      </c>
      <c r="F181" s="29">
        <v>3.33</v>
      </c>
      <c r="G181" s="29">
        <v>28</v>
      </c>
      <c r="H181" s="3">
        <v>791.3</v>
      </c>
      <c r="I181" s="3">
        <v>6653.56</v>
      </c>
      <c r="J181" s="2">
        <f>(E181*F181)</f>
        <v>791.29791</v>
      </c>
      <c r="K181" s="2">
        <f>(E181*G181)</f>
        <v>6653.5560000000005</v>
      </c>
      <c r="L181" s="20">
        <f>SUM(J181,K181)</f>
        <v>7444.8539100000007</v>
      </c>
      <c r="M181" s="1">
        <f>SUM(J181-H181)</f>
        <v>-2.0899999999528518E-3</v>
      </c>
      <c r="N181" s="1">
        <f>SUM(K181-I181)</f>
        <v>-3.9999999999054126E-3</v>
      </c>
      <c r="O181" s="2"/>
      <c r="P181" s="2"/>
      <c r="Q181" s="1"/>
      <c r="R181" s="1"/>
      <c r="S181" s="1"/>
      <c r="T181" s="1"/>
      <c r="U181" s="19"/>
    </row>
    <row r="182" spans="1:21" ht="12.75" customHeight="1" x14ac:dyDescent="0.2">
      <c r="A182" s="111"/>
      <c r="B182" s="114"/>
      <c r="C182" s="123"/>
      <c r="D182" s="5" t="s">
        <v>18</v>
      </c>
      <c r="E182" s="30">
        <v>218.471</v>
      </c>
      <c r="F182" s="29">
        <v>3.33</v>
      </c>
      <c r="G182" s="29">
        <v>28</v>
      </c>
      <c r="H182" s="3">
        <v>727.51</v>
      </c>
      <c r="I182" s="3">
        <v>6117.19</v>
      </c>
      <c r="J182" s="2">
        <f>(E182*F182)</f>
        <v>727.50842999999998</v>
      </c>
      <c r="K182" s="2">
        <f t="shared" ref="K182:K183" si="161">(E182*G182)</f>
        <v>6117.1880000000001</v>
      </c>
      <c r="L182" s="20">
        <f>SUM(J182,K182)</f>
        <v>6844.69643</v>
      </c>
      <c r="M182" s="1">
        <f t="shared" ref="M182:M183" si="162">SUM(J182-H182)</f>
        <v>-1.5700000000151704E-3</v>
      </c>
      <c r="N182" s="1">
        <f t="shared" ref="N182:N183" si="163">SUM(K182-I182)</f>
        <v>-1.9999999994979589E-3</v>
      </c>
      <c r="O182" s="2"/>
      <c r="P182" s="2"/>
      <c r="Q182" s="1"/>
      <c r="R182" s="1"/>
      <c r="S182" s="1"/>
      <c r="T182" s="1"/>
      <c r="U182" s="19"/>
    </row>
    <row r="183" spans="1:21" ht="13.5" customHeight="1" x14ac:dyDescent="0.2">
      <c r="A183" s="112"/>
      <c r="B183" s="115"/>
      <c r="C183" s="124"/>
      <c r="D183" s="5" t="s">
        <v>19</v>
      </c>
      <c r="E183" s="53">
        <v>194.018</v>
      </c>
      <c r="F183" s="29">
        <v>3.33</v>
      </c>
      <c r="G183" s="29">
        <v>28</v>
      </c>
      <c r="H183" s="3">
        <v>646.08000000000004</v>
      </c>
      <c r="I183" s="3">
        <v>5432.5</v>
      </c>
      <c r="J183" s="2">
        <f>(E183*F183)</f>
        <v>646.07993999999997</v>
      </c>
      <c r="K183" s="2">
        <f t="shared" si="161"/>
        <v>5432.5039999999999</v>
      </c>
      <c r="L183" s="20">
        <f>SUM(J183,K183)</f>
        <v>6078.5839399999995</v>
      </c>
      <c r="M183" s="1">
        <f t="shared" si="162"/>
        <v>-6.0000000075888238E-5</v>
      </c>
      <c r="N183" s="1">
        <f t="shared" si="163"/>
        <v>3.9999999999054126E-3</v>
      </c>
      <c r="O183" s="2"/>
      <c r="P183" s="2"/>
      <c r="Q183" s="1">
        <v>69600</v>
      </c>
      <c r="R183" s="1"/>
      <c r="S183" s="1"/>
      <c r="T183" s="1"/>
      <c r="U183" s="19"/>
    </row>
    <row r="184" spans="1:21" s="43" customFormat="1" ht="28.5" customHeight="1" x14ac:dyDescent="0.2">
      <c r="A184" s="46"/>
      <c r="B184" s="46"/>
      <c r="C184" s="47"/>
      <c r="D184" s="48" t="s">
        <v>55</v>
      </c>
      <c r="E184" s="49">
        <f>SUM(E181:E183)</f>
        <v>650.11599999999999</v>
      </c>
      <c r="F184" s="49"/>
      <c r="G184" s="49"/>
      <c r="H184" s="52">
        <f>SUM(H181:H183)</f>
        <v>2164.89</v>
      </c>
      <c r="I184" s="52">
        <f>SUM(I181:I183)</f>
        <v>18203.25</v>
      </c>
      <c r="J184" s="49">
        <f>SUM(J181:J183)</f>
        <v>2164.8862800000002</v>
      </c>
      <c r="K184" s="49">
        <f>SUM(K181:K183)</f>
        <v>18203.248</v>
      </c>
      <c r="L184" s="49">
        <f t="shared" ref="L184:T184" si="164">SUM(L171+L175+L179+L183)</f>
        <v>27073.22423</v>
      </c>
      <c r="M184" s="49">
        <f t="shared" si="164"/>
        <v>-3.7700000001450462E-3</v>
      </c>
      <c r="N184" s="49">
        <f t="shared" si="164"/>
        <v>-1.9999999994979589E-3</v>
      </c>
      <c r="O184" s="49">
        <f t="shared" si="164"/>
        <v>0</v>
      </c>
      <c r="P184" s="49">
        <f t="shared" si="164"/>
        <v>0</v>
      </c>
      <c r="Q184" s="49">
        <f t="shared" si="164"/>
        <v>69600</v>
      </c>
      <c r="R184" s="49"/>
      <c r="S184" s="49">
        <f t="shared" si="164"/>
        <v>0</v>
      </c>
      <c r="T184" s="49">
        <f t="shared" si="164"/>
        <v>0</v>
      </c>
      <c r="U184" s="50"/>
    </row>
    <row r="185" spans="1:21" ht="24.75" x14ac:dyDescent="0.25">
      <c r="A185" s="78"/>
      <c r="B185" s="78"/>
      <c r="C185" s="78"/>
      <c r="D185" s="72" t="s">
        <v>58</v>
      </c>
      <c r="E185" s="75">
        <f>SUM(E184,E180,E176,E172)</f>
        <v>2562.9269999999997</v>
      </c>
      <c r="F185" s="75"/>
      <c r="G185" s="75"/>
      <c r="H185" s="76">
        <f>SUM(H172,H176,H180,H184)</f>
        <v>8534.56</v>
      </c>
      <c r="I185" s="76">
        <f>SUM(I184,I180,I176,I172)</f>
        <v>71761.97</v>
      </c>
      <c r="J185" s="75">
        <f>SUM(J172,J176,J180,J184)</f>
        <v>8534.5469100000009</v>
      </c>
      <c r="K185" s="75">
        <f>SUM(K172,K176,K180,K184)</f>
        <v>71761.956000000006</v>
      </c>
      <c r="L185" s="75">
        <f>SUM(L172,L176,L180,L184)</f>
        <v>87001.592860000004</v>
      </c>
      <c r="M185" s="75">
        <f t="shared" ref="M185:T185" si="165">SUM(M181,M182,M183)</f>
        <v>-3.7200000000439104E-3</v>
      </c>
      <c r="N185" s="75">
        <f t="shared" si="165"/>
        <v>-1.9999999994979589E-3</v>
      </c>
      <c r="O185" s="75">
        <f t="shared" si="165"/>
        <v>0</v>
      </c>
      <c r="P185" s="75">
        <f t="shared" si="165"/>
        <v>0</v>
      </c>
      <c r="Q185" s="75">
        <f t="shared" si="165"/>
        <v>69600</v>
      </c>
      <c r="R185" s="75"/>
      <c r="S185" s="75">
        <f t="shared" si="165"/>
        <v>0</v>
      </c>
      <c r="T185" s="75">
        <f t="shared" si="165"/>
        <v>0</v>
      </c>
      <c r="U185" s="77"/>
    </row>
    <row r="186" spans="1:21" ht="36.75" x14ac:dyDescent="0.25">
      <c r="A186" s="51"/>
      <c r="B186" s="51"/>
      <c r="C186" s="51"/>
      <c r="D186" s="40" t="s">
        <v>59</v>
      </c>
      <c r="E186" s="41">
        <f>E185+'2014'!E186</f>
        <v>13054.779999999999</v>
      </c>
      <c r="F186" s="41"/>
      <c r="G186" s="41"/>
      <c r="H186" s="41">
        <f>H185+'2014'!H186</f>
        <v>43472.423999999999</v>
      </c>
      <c r="I186" s="41">
        <f>I185+'2014'!I186</f>
        <v>195812.57400000002</v>
      </c>
      <c r="J186" s="41">
        <f>J185+'2014'!J186</f>
        <v>43472.41479000001</v>
      </c>
      <c r="K186" s="41">
        <f>K185+'2014'!K186</f>
        <v>195812.644</v>
      </c>
      <c r="L186" s="41">
        <f>L185+'2014'!L186</f>
        <v>162881.68804000001</v>
      </c>
      <c r="M186" s="41">
        <f>M185+'2014'!M186</f>
        <v>7.090000000857799E-3</v>
      </c>
      <c r="N186" s="41">
        <f>N185+'2014'!N186</f>
        <v>0.12500000000096634</v>
      </c>
      <c r="O186" s="41">
        <f>O185+'2014'!O186</f>
        <v>0</v>
      </c>
      <c r="P186" s="41">
        <f>P185+'2014'!P186</f>
        <v>0</v>
      </c>
      <c r="Q186" s="41">
        <f>Q185+'2014'!Q186</f>
        <v>69600</v>
      </c>
      <c r="R186" s="41">
        <f>SUM(I186-Q186)</f>
        <v>126212.57400000002</v>
      </c>
      <c r="S186" s="41">
        <f>S185+'2014'!R186</f>
        <v>0</v>
      </c>
      <c r="T186" s="41">
        <f>T185+'2014'!S186</f>
        <v>0</v>
      </c>
      <c r="U186" s="42"/>
    </row>
    <row r="187" spans="1:21" ht="12.75" customHeight="1" x14ac:dyDescent="0.2">
      <c r="A187" s="110">
        <v>11</v>
      </c>
      <c r="B187" s="113" t="s">
        <v>34</v>
      </c>
      <c r="C187" s="116" t="s">
        <v>31</v>
      </c>
      <c r="D187" s="5" t="s">
        <v>8</v>
      </c>
      <c r="E187" s="30">
        <v>39.17</v>
      </c>
      <c r="F187" s="29">
        <v>3.33</v>
      </c>
      <c r="G187" s="29">
        <v>28</v>
      </c>
      <c r="H187" s="3">
        <v>130.44</v>
      </c>
      <c r="I187" s="3">
        <v>1096.76</v>
      </c>
      <c r="J187" s="2">
        <f>(E187*F187)</f>
        <v>130.43610000000001</v>
      </c>
      <c r="K187" s="2">
        <f>(E187*G187)</f>
        <v>1096.76</v>
      </c>
      <c r="L187" s="20">
        <f>SUM(J187,K187)</f>
        <v>1227.1961000000001</v>
      </c>
      <c r="M187" s="1">
        <f>SUM(J187-H187)</f>
        <v>-3.899999999987358E-3</v>
      </c>
      <c r="N187" s="1">
        <f>SUM(K187-I187)</f>
        <v>0</v>
      </c>
      <c r="O187" s="2"/>
      <c r="P187" s="2"/>
      <c r="Q187" s="1"/>
      <c r="R187" s="1"/>
      <c r="S187" s="1"/>
      <c r="T187" s="1"/>
      <c r="U187" s="19" t="s">
        <v>62</v>
      </c>
    </row>
    <row r="188" spans="1:21" ht="12.75" customHeight="1" x14ac:dyDescent="0.2">
      <c r="A188" s="111"/>
      <c r="B188" s="114"/>
      <c r="C188" s="117"/>
      <c r="D188" s="5" t="s">
        <v>9</v>
      </c>
      <c r="E188" s="31">
        <v>33.792000000000002</v>
      </c>
      <c r="F188" s="29">
        <v>3.33</v>
      </c>
      <c r="G188" s="29">
        <v>28</v>
      </c>
      <c r="H188" s="3">
        <v>112.53</v>
      </c>
      <c r="I188" s="3">
        <v>946.18</v>
      </c>
      <c r="J188" s="2">
        <f>(E188*F188)</f>
        <v>112.52736</v>
      </c>
      <c r="K188" s="2">
        <f t="shared" ref="K188:K189" si="166">(E188*G188)</f>
        <v>946.17600000000004</v>
      </c>
      <c r="L188" s="20">
        <f>SUM(J188,K188)</f>
        <v>1058.70336</v>
      </c>
      <c r="M188" s="1">
        <f t="shared" ref="M188:M189" si="167">SUM(J188-H188)</f>
        <v>-2.6399999999995316E-3</v>
      </c>
      <c r="N188" s="1">
        <f t="shared" ref="N188:N189" si="168">SUM(K188-I188)</f>
        <v>-3.9999999999054126E-3</v>
      </c>
      <c r="O188" s="2"/>
      <c r="P188" s="2"/>
      <c r="Q188" s="1"/>
      <c r="R188" s="1"/>
      <c r="S188" s="1"/>
      <c r="T188" s="1"/>
      <c r="U188" s="19"/>
    </row>
    <row r="189" spans="1:21" ht="12.75" customHeight="1" x14ac:dyDescent="0.2">
      <c r="A189" s="111"/>
      <c r="B189" s="114"/>
      <c r="C189" s="117"/>
      <c r="D189" s="5" t="s">
        <v>10</v>
      </c>
      <c r="E189" s="53">
        <v>47.968000000000004</v>
      </c>
      <c r="F189" s="29">
        <v>3.33</v>
      </c>
      <c r="G189" s="29">
        <v>28</v>
      </c>
      <c r="H189" s="3">
        <v>159.72999999999999</v>
      </c>
      <c r="I189" s="3">
        <v>1343.1</v>
      </c>
      <c r="J189" s="2">
        <f>(E189*F189)</f>
        <v>159.73344</v>
      </c>
      <c r="K189" s="2">
        <f t="shared" si="166"/>
        <v>1343.104</v>
      </c>
      <c r="L189" s="20">
        <f>SUM(J189,K189)</f>
        <v>1502.83744</v>
      </c>
      <c r="M189" s="1">
        <f t="shared" si="167"/>
        <v>3.440000000011878E-3</v>
      </c>
      <c r="N189" s="1">
        <f t="shared" si="168"/>
        <v>4.0000000001327862E-3</v>
      </c>
      <c r="O189" s="2"/>
      <c r="P189" s="2"/>
      <c r="Q189" s="1"/>
      <c r="R189" s="1"/>
      <c r="S189" s="1"/>
      <c r="T189" s="1"/>
      <c r="U189" s="19"/>
    </row>
    <row r="190" spans="1:21" ht="12.75" customHeight="1" x14ac:dyDescent="0.2">
      <c r="A190" s="111"/>
      <c r="B190" s="114"/>
      <c r="C190" s="117"/>
      <c r="D190" s="34" t="s">
        <v>52</v>
      </c>
      <c r="E190" s="16">
        <f>SUM(E187,E188,E189)</f>
        <v>120.93</v>
      </c>
      <c r="F190" s="16"/>
      <c r="G190" s="16"/>
      <c r="H190" s="44">
        <f>SUM(H187:H189)</f>
        <v>402.7</v>
      </c>
      <c r="I190" s="44">
        <f>SUM(I187:I189)</f>
        <v>3386.04</v>
      </c>
      <c r="J190" s="16">
        <f t="shared" ref="J190:T190" si="169">SUM(J187,J188,J189)</f>
        <v>402.69690000000003</v>
      </c>
      <c r="K190" s="16">
        <f t="shared" si="169"/>
        <v>3386.04</v>
      </c>
      <c r="L190" s="16">
        <f t="shared" si="169"/>
        <v>3788.7368999999999</v>
      </c>
      <c r="M190" s="16">
        <f t="shared" si="169"/>
        <v>-3.0999999999750116E-3</v>
      </c>
      <c r="N190" s="16">
        <f t="shared" si="169"/>
        <v>2.2737367544323206E-13</v>
      </c>
      <c r="O190" s="16">
        <f t="shared" si="169"/>
        <v>0</v>
      </c>
      <c r="P190" s="16">
        <f t="shared" si="169"/>
        <v>0</v>
      </c>
      <c r="Q190" s="16">
        <f t="shared" si="169"/>
        <v>0</v>
      </c>
      <c r="R190" s="16"/>
      <c r="S190" s="16">
        <f t="shared" si="169"/>
        <v>0</v>
      </c>
      <c r="T190" s="16">
        <f t="shared" si="169"/>
        <v>0</v>
      </c>
      <c r="U190" s="17"/>
    </row>
    <row r="191" spans="1:21" ht="12.75" customHeight="1" x14ac:dyDescent="0.2">
      <c r="A191" s="111"/>
      <c r="B191" s="114"/>
      <c r="C191" s="117"/>
      <c r="D191" s="5" t="s">
        <v>11</v>
      </c>
      <c r="E191" s="30">
        <v>54.841999999999999</v>
      </c>
      <c r="F191" s="29">
        <v>3.33</v>
      </c>
      <c r="G191" s="29">
        <v>28</v>
      </c>
      <c r="H191" s="3">
        <v>182.62</v>
      </c>
      <c r="I191" s="3">
        <v>1535.58</v>
      </c>
      <c r="J191" s="2">
        <f>(E191*F191)</f>
        <v>182.62386000000001</v>
      </c>
      <c r="K191" s="2">
        <f>(E191*G191)</f>
        <v>1535.576</v>
      </c>
      <c r="L191" s="20">
        <f>SUM(J191,K191)</f>
        <v>1718.1998599999999</v>
      </c>
      <c r="M191" s="1">
        <f>SUM(J191-H191)</f>
        <v>3.8600000000030832E-3</v>
      </c>
      <c r="N191" s="1">
        <f>SUM(K191-I191)</f>
        <v>-3.9999999999054126E-3</v>
      </c>
      <c r="O191" s="2"/>
      <c r="P191" s="2"/>
      <c r="Q191" s="1"/>
      <c r="R191" s="1"/>
      <c r="S191" s="1"/>
      <c r="T191" s="1"/>
      <c r="U191" s="19"/>
    </row>
    <row r="192" spans="1:21" ht="12.75" customHeight="1" x14ac:dyDescent="0.2">
      <c r="A192" s="111"/>
      <c r="B192" s="114"/>
      <c r="C192" s="117"/>
      <c r="D192" s="5" t="s">
        <v>12</v>
      </c>
      <c r="E192" s="30">
        <v>53.78</v>
      </c>
      <c r="F192" s="29">
        <v>3.33</v>
      </c>
      <c r="G192" s="29">
        <v>28</v>
      </c>
      <c r="H192" s="3">
        <v>179.09</v>
      </c>
      <c r="I192" s="3">
        <v>1505.84</v>
      </c>
      <c r="J192" s="2">
        <f>(E192*F192)</f>
        <v>179.0874</v>
      </c>
      <c r="K192" s="2">
        <f t="shared" ref="K192:K193" si="170">(E192*G192)</f>
        <v>1505.8400000000001</v>
      </c>
      <c r="L192" s="20">
        <f>SUM(J192,K192)</f>
        <v>1684.9274</v>
      </c>
      <c r="M192" s="1">
        <f t="shared" ref="M192:M193" si="171">SUM(J192-H192)</f>
        <v>-2.6000000000010459E-3</v>
      </c>
      <c r="N192" s="1">
        <f t="shared" ref="N192:N193" si="172">SUM(K192-I192)</f>
        <v>2.2737367544323206E-13</v>
      </c>
      <c r="O192" s="2"/>
      <c r="P192" s="2"/>
      <c r="Q192" s="1"/>
      <c r="R192" s="1"/>
      <c r="S192" s="1"/>
      <c r="T192" s="1"/>
      <c r="U192" s="19"/>
    </row>
    <row r="193" spans="1:21" ht="12.75" customHeight="1" x14ac:dyDescent="0.2">
      <c r="A193" s="111"/>
      <c r="B193" s="115"/>
      <c r="C193" s="117"/>
      <c r="D193" s="5" t="s">
        <v>13</v>
      </c>
      <c r="E193" s="30">
        <v>55.698999999999998</v>
      </c>
      <c r="F193" s="29">
        <v>3.33</v>
      </c>
      <c r="G193" s="29">
        <v>28</v>
      </c>
      <c r="H193" s="3">
        <v>185.48</v>
      </c>
      <c r="I193" s="3">
        <v>1559.57</v>
      </c>
      <c r="J193" s="2">
        <f>(E193*F193)</f>
        <v>185.47766999999999</v>
      </c>
      <c r="K193" s="2">
        <f t="shared" si="170"/>
        <v>1559.5719999999999</v>
      </c>
      <c r="L193" s="20">
        <f>SUM(J193,K193)</f>
        <v>1745.0496699999999</v>
      </c>
      <c r="M193" s="1">
        <f t="shared" si="171"/>
        <v>-2.3300000000006094E-3</v>
      </c>
      <c r="N193" s="1">
        <f t="shared" si="172"/>
        <v>1.9999999999527063E-3</v>
      </c>
      <c r="O193" s="2"/>
      <c r="P193" s="2"/>
      <c r="Q193" s="1"/>
      <c r="R193" s="1"/>
      <c r="S193" s="1"/>
      <c r="T193" s="1"/>
      <c r="U193" s="19"/>
    </row>
    <row r="194" spans="1:21" ht="12.75" customHeight="1" x14ac:dyDescent="0.2">
      <c r="A194" s="111"/>
      <c r="B194" s="37"/>
      <c r="C194" s="117"/>
      <c r="D194" s="34" t="s">
        <v>53</v>
      </c>
      <c r="E194" s="16">
        <f>SUM(E191,E192,E193)</f>
        <v>164.321</v>
      </c>
      <c r="F194" s="16"/>
      <c r="G194" s="16"/>
      <c r="H194" s="44">
        <f>SUM(H191:H193)</f>
        <v>547.19000000000005</v>
      </c>
      <c r="I194" s="44">
        <f>SUM(I191:I193)</f>
        <v>4600.99</v>
      </c>
      <c r="J194" s="16">
        <f t="shared" ref="J194:T194" si="173">SUM(J191,J192,J193)</f>
        <v>547.18893000000003</v>
      </c>
      <c r="K194" s="16">
        <f t="shared" si="173"/>
        <v>4600.9880000000003</v>
      </c>
      <c r="L194" s="16">
        <f t="shared" si="173"/>
        <v>5148.1769299999996</v>
      </c>
      <c r="M194" s="16">
        <f t="shared" si="173"/>
        <v>-1.0699999999985721E-3</v>
      </c>
      <c r="N194" s="16">
        <f t="shared" si="173"/>
        <v>-1.9999999997253326E-3</v>
      </c>
      <c r="O194" s="16">
        <f t="shared" si="173"/>
        <v>0</v>
      </c>
      <c r="P194" s="16">
        <f t="shared" si="173"/>
        <v>0</v>
      </c>
      <c r="Q194" s="16">
        <f t="shared" si="173"/>
        <v>0</v>
      </c>
      <c r="R194" s="16"/>
      <c r="S194" s="16">
        <f t="shared" si="173"/>
        <v>0</v>
      </c>
      <c r="T194" s="16">
        <f t="shared" si="173"/>
        <v>0</v>
      </c>
      <c r="U194" s="17"/>
    </row>
    <row r="195" spans="1:21" ht="12.75" customHeight="1" x14ac:dyDescent="0.2">
      <c r="A195" s="111"/>
      <c r="B195" s="113" t="s">
        <v>29</v>
      </c>
      <c r="C195" s="117"/>
      <c r="D195" s="5" t="s">
        <v>14</v>
      </c>
      <c r="E195" s="30">
        <v>60.661000000000001</v>
      </c>
      <c r="F195" s="29">
        <v>3.33</v>
      </c>
      <c r="G195" s="29">
        <v>28</v>
      </c>
      <c r="H195" s="3">
        <v>202</v>
      </c>
      <c r="I195" s="3">
        <v>1698.51</v>
      </c>
      <c r="J195" s="2">
        <f>(E195*F195)</f>
        <v>202.00113000000002</v>
      </c>
      <c r="K195" s="2">
        <f>(E195*G195)</f>
        <v>1698.508</v>
      </c>
      <c r="L195" s="20">
        <f>SUM(J195,K195)</f>
        <v>1900.5091300000001</v>
      </c>
      <c r="M195" s="1">
        <f>SUM(J195-H195)</f>
        <v>1.1300000000176169E-3</v>
      </c>
      <c r="N195" s="1">
        <f>SUM(K195-I195)</f>
        <v>-1.9999999999527063E-3</v>
      </c>
      <c r="O195" s="2"/>
      <c r="P195" s="2"/>
      <c r="Q195" s="1"/>
      <c r="R195" s="1"/>
      <c r="S195" s="1"/>
      <c r="T195" s="1"/>
      <c r="U195" s="19"/>
    </row>
    <row r="196" spans="1:21" ht="12.75" customHeight="1" x14ac:dyDescent="0.2">
      <c r="A196" s="111"/>
      <c r="B196" s="114"/>
      <c r="C196" s="117"/>
      <c r="D196" s="5" t="s">
        <v>15</v>
      </c>
      <c r="E196" s="30">
        <v>60.134999999999998</v>
      </c>
      <c r="F196" s="29">
        <v>3.33</v>
      </c>
      <c r="G196" s="29">
        <v>28</v>
      </c>
      <c r="H196" s="3">
        <v>200.25</v>
      </c>
      <c r="I196" s="3">
        <v>1683.78</v>
      </c>
      <c r="J196" s="2">
        <f>(E196*F196)</f>
        <v>200.24955</v>
      </c>
      <c r="K196" s="2">
        <f t="shared" ref="K196:K197" si="174">(E196*G196)</f>
        <v>1683.78</v>
      </c>
      <c r="L196" s="20">
        <f>SUM(J196,K196)</f>
        <v>1884.02955</v>
      </c>
      <c r="M196" s="1">
        <f t="shared" ref="M196:M197" si="175">SUM(J196-H196)</f>
        <v>-4.500000000007276E-4</v>
      </c>
      <c r="N196" s="1">
        <f t="shared" ref="N196:N197" si="176">SUM(K196-I196)</f>
        <v>0</v>
      </c>
      <c r="O196" s="2"/>
      <c r="P196" s="2"/>
      <c r="Q196" s="1"/>
      <c r="R196" s="1"/>
      <c r="S196" s="1"/>
      <c r="T196" s="1"/>
      <c r="U196" s="19"/>
    </row>
    <row r="197" spans="1:21" ht="12.75" customHeight="1" x14ac:dyDescent="0.2">
      <c r="A197" s="111"/>
      <c r="B197" s="114"/>
      <c r="C197" s="117"/>
      <c r="D197" s="5" t="s">
        <v>16</v>
      </c>
      <c r="E197" s="31">
        <v>69.331000000000003</v>
      </c>
      <c r="F197" s="29">
        <v>3.33</v>
      </c>
      <c r="G197" s="29">
        <v>28</v>
      </c>
      <c r="H197" s="3">
        <v>230.87</v>
      </c>
      <c r="I197" s="3">
        <v>1941.27</v>
      </c>
      <c r="J197" s="2">
        <f>(E197*F197)</f>
        <v>230.87223</v>
      </c>
      <c r="K197" s="2">
        <f t="shared" si="174"/>
        <v>1941.268</v>
      </c>
      <c r="L197" s="20">
        <f>SUM(J197,K197)</f>
        <v>2172.14023</v>
      </c>
      <c r="M197" s="1">
        <f t="shared" si="175"/>
        <v>2.2299999999972897E-3</v>
      </c>
      <c r="N197" s="1">
        <f t="shared" si="176"/>
        <v>-1.9999999999527063E-3</v>
      </c>
      <c r="O197" s="2"/>
      <c r="P197" s="2"/>
      <c r="Q197" s="1"/>
      <c r="R197" s="1"/>
      <c r="S197" s="1"/>
      <c r="T197" s="1"/>
      <c r="U197" s="19"/>
    </row>
    <row r="198" spans="1:21" ht="12.75" customHeight="1" x14ac:dyDescent="0.2">
      <c r="A198" s="111"/>
      <c r="B198" s="114"/>
      <c r="C198" s="117"/>
      <c r="D198" s="34" t="s">
        <v>54</v>
      </c>
      <c r="E198" s="16">
        <f>SUM(E195,E196,E197)</f>
        <v>190.12700000000001</v>
      </c>
      <c r="F198" s="16"/>
      <c r="G198" s="16"/>
      <c r="H198" s="44">
        <f>SUM(H195:H197)</f>
        <v>633.12</v>
      </c>
      <c r="I198" s="44">
        <f>SUM(I195:I197)</f>
        <v>5323.5599999999995</v>
      </c>
      <c r="J198" s="16">
        <f t="shared" ref="J198:T198" si="177">SUM(J195,J196,J197)</f>
        <v>633.12291000000005</v>
      </c>
      <c r="K198" s="16">
        <f t="shared" si="177"/>
        <v>5323.5560000000005</v>
      </c>
      <c r="L198" s="16">
        <f t="shared" si="177"/>
        <v>5956.6789100000005</v>
      </c>
      <c r="M198" s="16">
        <f t="shared" si="177"/>
        <v>2.910000000014179E-3</v>
      </c>
      <c r="N198" s="16">
        <f t="shared" si="177"/>
        <v>-3.9999999999054126E-3</v>
      </c>
      <c r="O198" s="16">
        <f t="shared" si="177"/>
        <v>0</v>
      </c>
      <c r="P198" s="16">
        <f t="shared" si="177"/>
        <v>0</v>
      </c>
      <c r="Q198" s="16">
        <f t="shared" si="177"/>
        <v>0</v>
      </c>
      <c r="R198" s="16"/>
      <c r="S198" s="16">
        <f t="shared" si="177"/>
        <v>0</v>
      </c>
      <c r="T198" s="16">
        <f t="shared" si="177"/>
        <v>0</v>
      </c>
      <c r="U198" s="17"/>
    </row>
    <row r="199" spans="1:21" ht="12.75" customHeight="1" x14ac:dyDescent="0.2">
      <c r="A199" s="111"/>
      <c r="B199" s="114"/>
      <c r="C199" s="117"/>
      <c r="D199" s="5" t="s">
        <v>17</v>
      </c>
      <c r="E199" s="30">
        <v>67.596000000000004</v>
      </c>
      <c r="F199" s="29">
        <v>3.33</v>
      </c>
      <c r="G199" s="29">
        <v>28</v>
      </c>
      <c r="H199" s="3">
        <v>225.09</v>
      </c>
      <c r="I199" s="3">
        <v>1892.69</v>
      </c>
      <c r="J199" s="2">
        <f>(E199*F199)</f>
        <v>225.09468000000001</v>
      </c>
      <c r="K199" s="2">
        <f>(E199*G199)</f>
        <v>1892.6880000000001</v>
      </c>
      <c r="L199" s="20">
        <f>SUM(J199,K199)</f>
        <v>2117.7826800000003</v>
      </c>
      <c r="M199" s="1">
        <f>SUM(J199-H199)</f>
        <v>4.680000000007567E-3</v>
      </c>
      <c r="N199" s="1">
        <f>SUM(K199-I199)</f>
        <v>-1.9999999999527063E-3</v>
      </c>
      <c r="O199" s="2"/>
      <c r="P199" s="2"/>
      <c r="Q199" s="1"/>
      <c r="R199" s="1"/>
      <c r="S199" s="1"/>
      <c r="T199" s="1"/>
      <c r="U199" s="19"/>
    </row>
    <row r="200" spans="1:21" ht="12.75" customHeight="1" x14ac:dyDescent="0.2">
      <c r="A200" s="111"/>
      <c r="B200" s="114"/>
      <c r="C200" s="117"/>
      <c r="D200" s="5" t="s">
        <v>18</v>
      </c>
      <c r="E200" s="30">
        <v>51.286000000000001</v>
      </c>
      <c r="F200" s="29">
        <v>3.33</v>
      </c>
      <c r="G200" s="29">
        <v>28</v>
      </c>
      <c r="H200" s="3">
        <v>170.78</v>
      </c>
      <c r="I200" s="3">
        <v>1436.01</v>
      </c>
      <c r="J200" s="2">
        <f>(E200*F200)</f>
        <v>170.78238000000002</v>
      </c>
      <c r="K200" s="2">
        <f t="shared" ref="K200:K201" si="178">(E200*G200)</f>
        <v>1436.008</v>
      </c>
      <c r="L200" s="20">
        <f>SUM(J200,K200)</f>
        <v>1606.7903800000001</v>
      </c>
      <c r="M200" s="1">
        <f t="shared" ref="M200:M201" si="179">SUM(J200-H200)</f>
        <v>2.38000000001648E-3</v>
      </c>
      <c r="N200" s="1">
        <f t="shared" ref="N200:N201" si="180">SUM(K200-I200)</f>
        <v>-1.9999999999527063E-3</v>
      </c>
      <c r="O200" s="2"/>
      <c r="P200" s="2"/>
      <c r="Q200" s="1"/>
      <c r="R200" s="1"/>
      <c r="S200" s="1"/>
      <c r="T200" s="1"/>
      <c r="U200" s="19"/>
    </row>
    <row r="201" spans="1:21" ht="13.5" customHeight="1" x14ac:dyDescent="0.2">
      <c r="A201" s="112"/>
      <c r="B201" s="115"/>
      <c r="C201" s="118"/>
      <c r="D201" s="5" t="s">
        <v>19</v>
      </c>
      <c r="E201" s="53">
        <v>42.914000000000001</v>
      </c>
      <c r="F201" s="29">
        <v>3.33</v>
      </c>
      <c r="G201" s="29">
        <v>28</v>
      </c>
      <c r="H201" s="3">
        <v>142.9</v>
      </c>
      <c r="I201" s="3">
        <v>1201.5899999999999</v>
      </c>
      <c r="J201" s="2">
        <f>(E201*F201)</f>
        <v>142.90362000000002</v>
      </c>
      <c r="K201" s="2">
        <f t="shared" si="178"/>
        <v>1201.5920000000001</v>
      </c>
      <c r="L201" s="20">
        <f>SUM(J201,K201)</f>
        <v>1344.4956200000001</v>
      </c>
      <c r="M201" s="1">
        <f t="shared" si="179"/>
        <v>3.620000000012169E-3</v>
      </c>
      <c r="N201" s="1">
        <f t="shared" si="180"/>
        <v>2.00000000018008E-3</v>
      </c>
      <c r="O201" s="2"/>
      <c r="P201" s="2"/>
      <c r="Q201" s="1"/>
      <c r="R201" s="1"/>
      <c r="S201" s="1"/>
      <c r="T201" s="1"/>
      <c r="U201" s="19"/>
    </row>
    <row r="202" spans="1:21" ht="24.75" x14ac:dyDescent="0.25">
      <c r="A202" s="8"/>
      <c r="B202" s="8"/>
      <c r="C202" s="8"/>
      <c r="D202" s="34" t="s">
        <v>55</v>
      </c>
      <c r="E202" s="16">
        <f>SUM(E199,E200,E201)</f>
        <v>161.79599999999999</v>
      </c>
      <c r="F202" s="16"/>
      <c r="G202" s="16"/>
      <c r="H202" s="44">
        <f>SUM(H199:H201)</f>
        <v>538.77</v>
      </c>
      <c r="I202" s="44">
        <f>SUM(I199:I201)</f>
        <v>4530.29</v>
      </c>
      <c r="J202" s="16">
        <f t="shared" ref="J202:T202" si="181">SUM(J199,J200,J201)</f>
        <v>538.78068000000007</v>
      </c>
      <c r="K202" s="16">
        <f t="shared" si="181"/>
        <v>4530.2880000000005</v>
      </c>
      <c r="L202" s="16">
        <f t="shared" si="181"/>
        <v>5069.0686800000003</v>
      </c>
      <c r="M202" s="16">
        <f t="shared" si="181"/>
        <v>1.0680000000036216E-2</v>
      </c>
      <c r="N202" s="16">
        <f t="shared" si="181"/>
        <v>-1.9999999997253326E-3</v>
      </c>
      <c r="O202" s="16">
        <f t="shared" si="181"/>
        <v>0</v>
      </c>
      <c r="P202" s="16">
        <f t="shared" si="181"/>
        <v>0</v>
      </c>
      <c r="Q202" s="16">
        <f t="shared" si="181"/>
        <v>0</v>
      </c>
      <c r="R202" s="16"/>
      <c r="S202" s="16">
        <f t="shared" si="181"/>
        <v>0</v>
      </c>
      <c r="T202" s="16">
        <f t="shared" si="181"/>
        <v>0</v>
      </c>
      <c r="U202" s="17"/>
    </row>
    <row r="203" spans="1:21" s="43" customFormat="1" ht="24" x14ac:dyDescent="0.2">
      <c r="A203" s="73"/>
      <c r="B203" s="73"/>
      <c r="C203" s="74"/>
      <c r="D203" s="72" t="s">
        <v>58</v>
      </c>
      <c r="E203" s="75">
        <f>SUM(E190+E194+E198+E202)</f>
        <v>637.17399999999998</v>
      </c>
      <c r="F203" s="75"/>
      <c r="G203" s="75"/>
      <c r="H203" s="76">
        <f>SUM(H202,H198,H194,H190)</f>
        <v>2121.7799999999997</v>
      </c>
      <c r="I203" s="76">
        <f>SUM(I202,I198,I194,I190)</f>
        <v>17840.879999999997</v>
      </c>
      <c r="J203" s="75">
        <f t="shared" ref="J203:T203" si="182">SUM(J190+J194+J198+J202)</f>
        <v>2121.7894200000001</v>
      </c>
      <c r="K203" s="75">
        <f t="shared" si="182"/>
        <v>17840.872000000003</v>
      </c>
      <c r="L203" s="75">
        <f t="shared" si="182"/>
        <v>19962.66142</v>
      </c>
      <c r="M203" s="75">
        <f t="shared" si="182"/>
        <v>9.4200000000768114E-3</v>
      </c>
      <c r="N203" s="75">
        <f t="shared" si="182"/>
        <v>-7.9999999991287041E-3</v>
      </c>
      <c r="O203" s="75">
        <f t="shared" si="182"/>
        <v>0</v>
      </c>
      <c r="P203" s="75">
        <f t="shared" si="182"/>
        <v>0</v>
      </c>
      <c r="Q203" s="75">
        <f t="shared" si="182"/>
        <v>0</v>
      </c>
      <c r="R203" s="75"/>
      <c r="S203" s="75">
        <f t="shared" si="182"/>
        <v>0</v>
      </c>
      <c r="T203" s="75">
        <f t="shared" si="182"/>
        <v>0</v>
      </c>
      <c r="U203" s="77"/>
    </row>
    <row r="204" spans="1:21" s="43" customFormat="1" ht="36" x14ac:dyDescent="0.2">
      <c r="A204" s="38"/>
      <c r="B204" s="38"/>
      <c r="C204" s="39"/>
      <c r="D204" s="40" t="s">
        <v>59</v>
      </c>
      <c r="E204" s="41">
        <f>E203+'2014'!E204</f>
        <v>2059.1410000000001</v>
      </c>
      <c r="F204" s="41"/>
      <c r="G204" s="41"/>
      <c r="H204" s="41">
        <f>H203+'2014'!H204</f>
        <v>6856.9299999999994</v>
      </c>
      <c r="I204" s="41">
        <f>I203+'2014'!I204</f>
        <v>38866.591</v>
      </c>
      <c r="J204" s="41">
        <f>J203+'2014'!J204</f>
        <v>6856.9409100000003</v>
      </c>
      <c r="K204" s="41">
        <f>K203+'2014'!K204</f>
        <v>38866.563000000002</v>
      </c>
      <c r="L204" s="41">
        <f>L203+'2014'!L204</f>
        <v>45723.503909999999</v>
      </c>
      <c r="M204" s="41">
        <f>M203+'2014'!M204</f>
        <v>1.0910000000226461E-2</v>
      </c>
      <c r="N204" s="41">
        <f>N203+'2014'!N204</f>
        <v>-2.4999999999185007E-2</v>
      </c>
      <c r="O204" s="41">
        <f>O203+'2014'!O204</f>
        <v>0</v>
      </c>
      <c r="P204" s="41">
        <f>P203+'2014'!P204</f>
        <v>0</v>
      </c>
      <c r="Q204" s="41">
        <f>Q203+'2014'!Q204</f>
        <v>0</v>
      </c>
      <c r="R204" s="41">
        <f>SUM(I204-Q204)</f>
        <v>38866.591</v>
      </c>
      <c r="S204" s="41">
        <f>S203+'2014'!R204</f>
        <v>0</v>
      </c>
      <c r="T204" s="41">
        <f>T203+'2014'!S204</f>
        <v>0</v>
      </c>
      <c r="U204" s="42"/>
    </row>
    <row r="205" spans="1:21" ht="12.75" customHeight="1" x14ac:dyDescent="0.2">
      <c r="A205" s="119">
        <v>12</v>
      </c>
      <c r="B205" s="113" t="s">
        <v>35</v>
      </c>
      <c r="C205" s="116" t="s">
        <v>28</v>
      </c>
      <c r="D205" s="5" t="s">
        <v>8</v>
      </c>
      <c r="E205" s="30">
        <v>40.18</v>
      </c>
      <c r="F205" s="29">
        <v>3.33</v>
      </c>
      <c r="G205" s="29">
        <v>28</v>
      </c>
      <c r="H205" s="3">
        <v>133.80000000000001</v>
      </c>
      <c r="I205" s="3">
        <v>1125.04</v>
      </c>
      <c r="J205" s="2">
        <f>(E205*F205)</f>
        <v>133.79939999999999</v>
      </c>
      <c r="K205" s="2">
        <f>(E205*G205)</f>
        <v>1125.04</v>
      </c>
      <c r="L205" s="20">
        <f>SUM(J205,K205)</f>
        <v>1258.8393999999998</v>
      </c>
      <c r="M205" s="1">
        <f>SUM(J205-H205)</f>
        <v>-6.0000000001991793E-4</v>
      </c>
      <c r="N205" s="1">
        <f>SUM(K205-I205)</f>
        <v>0</v>
      </c>
      <c r="O205" s="2"/>
      <c r="P205" s="2"/>
      <c r="Q205" s="1"/>
      <c r="R205" s="1"/>
      <c r="S205" s="1"/>
      <c r="T205" s="1"/>
      <c r="U205" s="19"/>
    </row>
    <row r="206" spans="1:21" x14ac:dyDescent="0.2">
      <c r="A206" s="120"/>
      <c r="B206" s="114"/>
      <c r="C206" s="117"/>
      <c r="D206" s="5" t="s">
        <v>9</v>
      </c>
      <c r="E206" s="31">
        <v>32.155999999999999</v>
      </c>
      <c r="F206" s="29">
        <v>3.33</v>
      </c>
      <c r="G206" s="29">
        <v>28</v>
      </c>
      <c r="H206" s="3">
        <v>107.08</v>
      </c>
      <c r="I206" s="3">
        <v>900.37</v>
      </c>
      <c r="J206" s="2">
        <f>(E206*F206)</f>
        <v>107.07948</v>
      </c>
      <c r="K206" s="2">
        <f t="shared" ref="K206:K207" si="183">(E206*G206)</f>
        <v>900.36799999999994</v>
      </c>
      <c r="L206" s="20">
        <f>SUM(J206,K206)</f>
        <v>1007.4474799999999</v>
      </c>
      <c r="M206" s="1">
        <f t="shared" ref="M206:M207" si="184">SUM(J206-H206)</f>
        <v>-5.1999999999452484E-4</v>
      </c>
      <c r="N206" s="1">
        <f t="shared" ref="N206:N207" si="185">SUM(K206-I206)</f>
        <v>-2.0000000000663931E-3</v>
      </c>
      <c r="O206" s="2"/>
      <c r="P206" s="2"/>
      <c r="Q206" s="1"/>
      <c r="R206" s="1"/>
      <c r="S206" s="1"/>
      <c r="T206" s="1"/>
      <c r="U206" s="19"/>
    </row>
    <row r="207" spans="1:21" x14ac:dyDescent="0.2">
      <c r="A207" s="120"/>
      <c r="B207" s="114"/>
      <c r="C207" s="117"/>
      <c r="D207" s="5" t="s">
        <v>10</v>
      </c>
      <c r="E207" s="31">
        <v>38.472000000000001</v>
      </c>
      <c r="F207" s="29">
        <v>3.33</v>
      </c>
      <c r="G207" s="29">
        <v>28</v>
      </c>
      <c r="H207" s="3">
        <v>128.11000000000001</v>
      </c>
      <c r="I207" s="3">
        <v>1077.22</v>
      </c>
      <c r="J207" s="2">
        <f>(E207*F207)</f>
        <v>128.11176</v>
      </c>
      <c r="K207" s="2">
        <f t="shared" si="183"/>
        <v>1077.2160000000001</v>
      </c>
      <c r="L207" s="20">
        <f>SUM(J207,K207)</f>
        <v>1205.3277600000001</v>
      </c>
      <c r="M207" s="1">
        <f t="shared" si="184"/>
        <v>1.7599999999902138E-3</v>
      </c>
      <c r="N207" s="1">
        <f t="shared" si="185"/>
        <v>-3.9999999999054126E-3</v>
      </c>
      <c r="O207" s="2"/>
      <c r="P207" s="2"/>
      <c r="Q207" s="1"/>
      <c r="R207" s="1"/>
      <c r="S207" s="1"/>
      <c r="T207" s="1"/>
      <c r="U207" s="19"/>
    </row>
    <row r="208" spans="1:21" ht="24" x14ac:dyDescent="0.2">
      <c r="A208" s="120"/>
      <c r="B208" s="114"/>
      <c r="C208" s="117"/>
      <c r="D208" s="34" t="s">
        <v>52</v>
      </c>
      <c r="E208" s="16">
        <f>SUM(E205,E206,E207)</f>
        <v>110.80799999999999</v>
      </c>
      <c r="F208" s="16"/>
      <c r="G208" s="16"/>
      <c r="H208" s="44">
        <f>SUM(H205:H207)</f>
        <v>368.99</v>
      </c>
      <c r="I208" s="44">
        <f>SUM(I205:I207)</f>
        <v>3102.63</v>
      </c>
      <c r="J208" s="16">
        <f t="shared" ref="J208:T208" si="186">SUM(J205,J206,J207)</f>
        <v>368.99063999999998</v>
      </c>
      <c r="K208" s="16">
        <f t="shared" si="186"/>
        <v>3102.6239999999998</v>
      </c>
      <c r="L208" s="16">
        <f t="shared" si="186"/>
        <v>3471.6146399999998</v>
      </c>
      <c r="M208" s="16">
        <f t="shared" si="186"/>
        <v>6.3999999997577106E-4</v>
      </c>
      <c r="N208" s="16">
        <f t="shared" si="186"/>
        <v>-5.9999999999718057E-3</v>
      </c>
      <c r="O208" s="16">
        <f t="shared" si="186"/>
        <v>0</v>
      </c>
      <c r="P208" s="16">
        <f t="shared" si="186"/>
        <v>0</v>
      </c>
      <c r="Q208" s="16">
        <f t="shared" si="186"/>
        <v>0</v>
      </c>
      <c r="R208" s="16"/>
      <c r="S208" s="16">
        <f t="shared" si="186"/>
        <v>0</v>
      </c>
      <c r="T208" s="16">
        <f t="shared" si="186"/>
        <v>0</v>
      </c>
      <c r="U208" s="17"/>
    </row>
    <row r="209" spans="1:21" x14ac:dyDescent="0.2">
      <c r="A209" s="120"/>
      <c r="B209" s="114"/>
      <c r="C209" s="117"/>
      <c r="D209" s="5" t="s">
        <v>11</v>
      </c>
      <c r="E209" s="30">
        <v>151.43</v>
      </c>
      <c r="F209" s="29">
        <v>3.33</v>
      </c>
      <c r="G209" s="29">
        <v>28</v>
      </c>
      <c r="H209" s="3">
        <v>504.26</v>
      </c>
      <c r="I209" s="3">
        <v>4240.04</v>
      </c>
      <c r="J209" s="2">
        <f>(E209*F209)</f>
        <v>504.26190000000003</v>
      </c>
      <c r="K209" s="2">
        <f>(E209*G209)</f>
        <v>4240.04</v>
      </c>
      <c r="L209" s="20">
        <f>SUM(J209,K209)</f>
        <v>4744.3019000000004</v>
      </c>
      <c r="M209" s="1">
        <f>SUM(J209-H209)</f>
        <v>1.9000000000346517E-3</v>
      </c>
      <c r="N209" s="1">
        <f>SUM(K209-I209)</f>
        <v>0</v>
      </c>
      <c r="O209" s="2"/>
      <c r="P209" s="2"/>
      <c r="Q209" s="1"/>
      <c r="R209" s="1"/>
      <c r="S209" s="1"/>
      <c r="T209" s="1"/>
      <c r="U209" s="19"/>
    </row>
    <row r="210" spans="1:21" x14ac:dyDescent="0.2">
      <c r="A210" s="120"/>
      <c r="B210" s="114"/>
      <c r="C210" s="117"/>
      <c r="D210" s="5" t="s">
        <v>12</v>
      </c>
      <c r="E210" s="30">
        <v>219.46700000000001</v>
      </c>
      <c r="F210" s="29">
        <v>3.33</v>
      </c>
      <c r="G210" s="29">
        <v>28</v>
      </c>
      <c r="H210" s="3">
        <v>730.83</v>
      </c>
      <c r="I210" s="3">
        <v>6145.08</v>
      </c>
      <c r="J210" s="2">
        <f>(E210*F210)</f>
        <v>730.82511000000011</v>
      </c>
      <c r="K210" s="2">
        <f t="shared" ref="K210:K211" si="187">(E210*G210)</f>
        <v>6145.076</v>
      </c>
      <c r="L210" s="20">
        <f>SUM(J210,K210)</f>
        <v>6875.9011099999998</v>
      </c>
      <c r="M210" s="1">
        <f t="shared" ref="M210:M211" si="188">SUM(J210-H210)</f>
        <v>-4.8899999999321153E-3</v>
      </c>
      <c r="N210" s="1">
        <f t="shared" ref="N210:N211" si="189">SUM(K210-I210)</f>
        <v>-3.9999999999054126E-3</v>
      </c>
      <c r="O210" s="2"/>
      <c r="P210" s="2"/>
      <c r="Q210" s="1"/>
      <c r="R210" s="1"/>
      <c r="S210" s="1"/>
      <c r="T210" s="1"/>
      <c r="U210" s="19"/>
    </row>
    <row r="211" spans="1:21" x14ac:dyDescent="0.2">
      <c r="A211" s="120"/>
      <c r="B211" s="115"/>
      <c r="C211" s="117"/>
      <c r="D211" s="5" t="s">
        <v>13</v>
      </c>
      <c r="E211" s="30">
        <v>279.31</v>
      </c>
      <c r="F211" s="29">
        <v>3.33</v>
      </c>
      <c r="G211" s="29">
        <v>28</v>
      </c>
      <c r="H211" s="3">
        <v>930.1</v>
      </c>
      <c r="I211" s="3">
        <v>7820.68</v>
      </c>
      <c r="J211" s="2">
        <f>(E211*F211)</f>
        <v>930.10230000000001</v>
      </c>
      <c r="K211" s="2">
        <f t="shared" si="187"/>
        <v>7820.68</v>
      </c>
      <c r="L211" s="20">
        <f>SUM(J211,K211)</f>
        <v>8750.7823000000008</v>
      </c>
      <c r="M211" s="1">
        <f t="shared" si="188"/>
        <v>2.299999999991087E-3</v>
      </c>
      <c r="N211" s="1">
        <f t="shared" si="189"/>
        <v>0</v>
      </c>
      <c r="O211" s="2"/>
      <c r="P211" s="2"/>
      <c r="Q211" s="1"/>
      <c r="R211" s="1"/>
      <c r="S211" s="1"/>
      <c r="T211" s="1"/>
      <c r="U211" s="19"/>
    </row>
    <row r="212" spans="1:21" ht="24" x14ac:dyDescent="0.2">
      <c r="A212" s="120"/>
      <c r="B212" s="37"/>
      <c r="C212" s="117"/>
      <c r="D212" s="34" t="s">
        <v>53</v>
      </c>
      <c r="E212" s="16">
        <f>SUM(E209,E210,E211)</f>
        <v>650.20700000000011</v>
      </c>
      <c r="F212" s="16"/>
      <c r="G212" s="16"/>
      <c r="H212" s="44">
        <f>SUM(H209:H211)</f>
        <v>2165.19</v>
      </c>
      <c r="I212" s="44">
        <f>SUM(I209:I211)</f>
        <v>18205.8</v>
      </c>
      <c r="J212" s="16">
        <f t="shared" ref="J212:T212" si="190">SUM(J209,J210,J211)</f>
        <v>2165.1893100000002</v>
      </c>
      <c r="K212" s="16">
        <f t="shared" si="190"/>
        <v>18205.796000000002</v>
      </c>
      <c r="L212" s="16">
        <f t="shared" si="190"/>
        <v>20370.985310000004</v>
      </c>
      <c r="M212" s="16">
        <f t="shared" si="190"/>
        <v>-6.8999999990637662E-4</v>
      </c>
      <c r="N212" s="16">
        <f t="shared" si="190"/>
        <v>-3.9999999999054126E-3</v>
      </c>
      <c r="O212" s="16">
        <f t="shared" si="190"/>
        <v>0</v>
      </c>
      <c r="P212" s="16">
        <f t="shared" si="190"/>
        <v>0</v>
      </c>
      <c r="Q212" s="16">
        <f t="shared" si="190"/>
        <v>0</v>
      </c>
      <c r="R212" s="16"/>
      <c r="S212" s="16">
        <f t="shared" si="190"/>
        <v>0</v>
      </c>
      <c r="T212" s="16">
        <f t="shared" si="190"/>
        <v>0</v>
      </c>
      <c r="U212" s="17"/>
    </row>
    <row r="213" spans="1:21" ht="12.75" customHeight="1" x14ac:dyDescent="0.2">
      <c r="A213" s="120"/>
      <c r="B213" s="113" t="s">
        <v>29</v>
      </c>
      <c r="C213" s="117"/>
      <c r="D213" s="5" t="s">
        <v>14</v>
      </c>
      <c r="E213" s="30">
        <v>333.80099999999999</v>
      </c>
      <c r="F213" s="29">
        <v>3.33</v>
      </c>
      <c r="G213" s="29">
        <v>28</v>
      </c>
      <c r="H213" s="3">
        <v>1111.56</v>
      </c>
      <c r="I213" s="3">
        <v>9346.43</v>
      </c>
      <c r="J213" s="2">
        <f>(E213*F213)</f>
        <v>1111.5573300000001</v>
      </c>
      <c r="K213" s="2">
        <f>(E213*G213)</f>
        <v>9346.4279999999999</v>
      </c>
      <c r="L213" s="20">
        <f>SUM(J213,K213)</f>
        <v>10457.98533</v>
      </c>
      <c r="M213" s="1">
        <f>SUM(J213-H213)</f>
        <v>-2.6699999998527346E-3</v>
      </c>
      <c r="N213" s="1">
        <f>SUM(K213-I213)</f>
        <v>-2.0000000004074536E-3</v>
      </c>
      <c r="O213" s="2"/>
      <c r="P213" s="2"/>
      <c r="Q213" s="1"/>
      <c r="R213" s="1"/>
      <c r="S213" s="1"/>
      <c r="T213" s="1"/>
      <c r="U213" s="19"/>
    </row>
    <row r="214" spans="1:21" x14ac:dyDescent="0.2">
      <c r="A214" s="120"/>
      <c r="B214" s="114"/>
      <c r="C214" s="117"/>
      <c r="D214" s="5" t="s">
        <v>15</v>
      </c>
      <c r="E214" s="30">
        <v>277.91899999999998</v>
      </c>
      <c r="F214" s="29">
        <v>3.33</v>
      </c>
      <c r="G214" s="29">
        <v>28</v>
      </c>
      <c r="H214" s="3">
        <v>925.47</v>
      </c>
      <c r="I214" s="3">
        <v>7781.73</v>
      </c>
      <c r="J214" s="2">
        <f>(E214*F214)</f>
        <v>925.47026999999991</v>
      </c>
      <c r="K214" s="2">
        <f t="shared" ref="K214:K215" si="191">(E214*G214)</f>
        <v>7781.732</v>
      </c>
      <c r="L214" s="20">
        <f>SUM(J214,K214)</f>
        <v>8707.2022699999998</v>
      </c>
      <c r="M214" s="1">
        <f t="shared" ref="M214:M215" si="192">SUM(J214-H214)</f>
        <v>2.6999999988674972E-4</v>
      </c>
      <c r="N214" s="1">
        <f t="shared" ref="N214:N215" si="193">SUM(K214-I214)</f>
        <v>2.0000000004074536E-3</v>
      </c>
      <c r="O214" s="2"/>
      <c r="P214" s="2"/>
      <c r="Q214" s="1">
        <v>32625.27</v>
      </c>
      <c r="R214" s="1"/>
      <c r="S214" s="1"/>
      <c r="T214" s="1"/>
      <c r="U214" s="19"/>
    </row>
    <row r="215" spans="1:21" x14ac:dyDescent="0.2">
      <c r="A215" s="120"/>
      <c r="B215" s="114"/>
      <c r="C215" s="117"/>
      <c r="D215" s="5" t="s">
        <v>16</v>
      </c>
      <c r="E215" s="31">
        <v>281.05099999999999</v>
      </c>
      <c r="F215" s="29">
        <v>3.33</v>
      </c>
      <c r="G215" s="29">
        <v>28</v>
      </c>
      <c r="H215" s="3">
        <v>935.9</v>
      </c>
      <c r="I215" s="3">
        <v>7869.43</v>
      </c>
      <c r="J215" s="2">
        <f>(E215*F215)</f>
        <v>935.89982999999995</v>
      </c>
      <c r="K215" s="2">
        <f t="shared" si="191"/>
        <v>7869.4279999999999</v>
      </c>
      <c r="L215" s="20">
        <f>SUM(J215,K215)</f>
        <v>8805.3278300000002</v>
      </c>
      <c r="M215" s="1">
        <f t="shared" si="192"/>
        <v>-1.7000000002553861E-4</v>
      </c>
      <c r="N215" s="1">
        <f t="shared" si="193"/>
        <v>-2.0000000004074536E-3</v>
      </c>
      <c r="O215" s="2"/>
      <c r="P215" s="2"/>
      <c r="Q215" s="1"/>
      <c r="R215" s="1"/>
      <c r="S215" s="1"/>
      <c r="T215" s="1"/>
      <c r="U215" s="19"/>
    </row>
    <row r="216" spans="1:21" ht="24" x14ac:dyDescent="0.2">
      <c r="A216" s="120"/>
      <c r="B216" s="114"/>
      <c r="C216" s="117"/>
      <c r="D216" s="34" t="s">
        <v>54</v>
      </c>
      <c r="E216" s="16">
        <f>SUM(E213,E214,E215)</f>
        <v>892.77099999999996</v>
      </c>
      <c r="F216" s="16"/>
      <c r="G216" s="16"/>
      <c r="H216" s="44">
        <f>SUM(H213:H215)</f>
        <v>2972.93</v>
      </c>
      <c r="I216" s="44">
        <f>SUM(I213:I215)</f>
        <v>24997.59</v>
      </c>
      <c r="J216" s="16">
        <f t="shared" ref="J216:T216" si="194">SUM(J213,J214,J215)</f>
        <v>2972.9274299999997</v>
      </c>
      <c r="K216" s="16">
        <f t="shared" si="194"/>
        <v>24997.588</v>
      </c>
      <c r="L216" s="16">
        <f t="shared" si="194"/>
        <v>27970.515429999999</v>
      </c>
      <c r="M216" s="16">
        <f t="shared" si="194"/>
        <v>-2.5699999999915235E-3</v>
      </c>
      <c r="N216" s="16">
        <f t="shared" si="194"/>
        <v>-2.0000000004074536E-3</v>
      </c>
      <c r="O216" s="16">
        <f t="shared" si="194"/>
        <v>0</v>
      </c>
      <c r="P216" s="16">
        <f t="shared" si="194"/>
        <v>0</v>
      </c>
      <c r="Q216" s="16">
        <f t="shared" si="194"/>
        <v>32625.27</v>
      </c>
      <c r="R216" s="16"/>
      <c r="S216" s="16">
        <f t="shared" si="194"/>
        <v>0</v>
      </c>
      <c r="T216" s="16">
        <f t="shared" si="194"/>
        <v>0</v>
      </c>
      <c r="U216" s="17"/>
    </row>
    <row r="217" spans="1:21" x14ac:dyDescent="0.2">
      <c r="A217" s="120"/>
      <c r="B217" s="114"/>
      <c r="C217" s="117"/>
      <c r="D217" s="5" t="s">
        <v>17</v>
      </c>
      <c r="E217" s="30">
        <v>321.48</v>
      </c>
      <c r="F217" s="29">
        <v>3.33</v>
      </c>
      <c r="G217" s="29">
        <v>28</v>
      </c>
      <c r="H217" s="3">
        <v>1070.53</v>
      </c>
      <c r="I217" s="3">
        <v>9001.44</v>
      </c>
      <c r="J217" s="2">
        <f>(E217*F217)</f>
        <v>1070.5284000000001</v>
      </c>
      <c r="K217" s="2">
        <f>(E217*G217)</f>
        <v>9001.44</v>
      </c>
      <c r="L217" s="20">
        <f>SUM(J217,K217)</f>
        <v>10071.968400000002</v>
      </c>
      <c r="M217" s="1">
        <f>SUM(J217-H217)</f>
        <v>-1.5999999998257408E-3</v>
      </c>
      <c r="N217" s="1">
        <f>SUM(K217-I217)</f>
        <v>0</v>
      </c>
      <c r="O217" s="2"/>
      <c r="P217" s="2"/>
      <c r="Q217" s="1"/>
      <c r="R217" s="1"/>
      <c r="S217" s="1"/>
      <c r="T217" s="1"/>
      <c r="U217" s="19"/>
    </row>
    <row r="218" spans="1:21" x14ac:dyDescent="0.2">
      <c r="A218" s="120"/>
      <c r="B218" s="114"/>
      <c r="C218" s="117"/>
      <c r="D218" s="5" t="s">
        <v>18</v>
      </c>
      <c r="E218" s="30">
        <v>137.27500000000001</v>
      </c>
      <c r="F218" s="29">
        <v>3.33</v>
      </c>
      <c r="G218" s="29">
        <v>28</v>
      </c>
      <c r="H218" s="3">
        <v>457.13</v>
      </c>
      <c r="I218" s="3">
        <v>3843.7</v>
      </c>
      <c r="J218" s="2">
        <f>(E218*F218)</f>
        <v>457.12575000000004</v>
      </c>
      <c r="K218" s="2">
        <f t="shared" ref="K218:K219" si="195">(E218*G218)</f>
        <v>3843.7000000000003</v>
      </c>
      <c r="L218" s="20">
        <f>SUM(J218,K218)</f>
        <v>4300.82575</v>
      </c>
      <c r="M218" s="1">
        <f t="shared" ref="M218:M219" si="196">SUM(J218-H218)</f>
        <v>-4.2499999999563443E-3</v>
      </c>
      <c r="N218" s="1">
        <f t="shared" ref="N218:N219" si="197">SUM(K218-I218)</f>
        <v>4.5474735088646412E-13</v>
      </c>
      <c r="O218" s="2"/>
      <c r="P218" s="2"/>
      <c r="Q218" s="1"/>
      <c r="R218" s="1"/>
      <c r="S218" s="1"/>
      <c r="T218" s="1"/>
      <c r="U218" s="19"/>
    </row>
    <row r="219" spans="1:21" x14ac:dyDescent="0.2">
      <c r="A219" s="121"/>
      <c r="B219" s="115"/>
      <c r="C219" s="118"/>
      <c r="D219" s="5" t="s">
        <v>19</v>
      </c>
      <c r="E219" s="53">
        <v>390.19499999999999</v>
      </c>
      <c r="F219" s="29">
        <v>3.33</v>
      </c>
      <c r="G219" s="29">
        <v>28</v>
      </c>
      <c r="H219" s="3">
        <v>1299.3499999999999</v>
      </c>
      <c r="I219" s="3">
        <v>10925.46</v>
      </c>
      <c r="J219" s="2">
        <f>(E219*F219)</f>
        <v>1299.34935</v>
      </c>
      <c r="K219" s="2">
        <f t="shared" si="195"/>
        <v>10925.46</v>
      </c>
      <c r="L219" s="20">
        <f>SUM(J219,K219)</f>
        <v>12224.80935</v>
      </c>
      <c r="M219" s="1">
        <f t="shared" si="196"/>
        <v>-6.4999999995052349E-4</v>
      </c>
      <c r="N219" s="1">
        <f t="shared" si="197"/>
        <v>0</v>
      </c>
      <c r="O219" s="2"/>
      <c r="P219" s="2"/>
      <c r="Q219" s="1"/>
      <c r="R219" s="1"/>
      <c r="S219" s="1"/>
      <c r="T219" s="1"/>
      <c r="U219" s="19"/>
    </row>
    <row r="220" spans="1:21" ht="24" x14ac:dyDescent="0.2">
      <c r="A220" s="14"/>
      <c r="B220" s="14"/>
      <c r="C220" s="14"/>
      <c r="D220" s="34" t="s">
        <v>55</v>
      </c>
      <c r="E220" s="16">
        <f>SUM(E217,E218,E219)</f>
        <v>848.95</v>
      </c>
      <c r="F220" s="16"/>
      <c r="G220" s="16"/>
      <c r="H220" s="44">
        <f>SUM(H217:H219)</f>
        <v>2827.0099999999998</v>
      </c>
      <c r="I220" s="44">
        <f>SUM(I217:I219)</f>
        <v>23770.6</v>
      </c>
      <c r="J220" s="16">
        <f t="shared" ref="J220:T220" si="198">SUM(J217,J218,J219)</f>
        <v>2827.0035000000003</v>
      </c>
      <c r="K220" s="16">
        <f t="shared" si="198"/>
        <v>23770.6</v>
      </c>
      <c r="L220" s="16">
        <f t="shared" si="198"/>
        <v>26597.603500000001</v>
      </c>
      <c r="M220" s="16">
        <f t="shared" si="198"/>
        <v>-6.4999999997326086E-3</v>
      </c>
      <c r="N220" s="16">
        <f t="shared" si="198"/>
        <v>4.5474735088646412E-13</v>
      </c>
      <c r="O220" s="16">
        <f t="shared" si="198"/>
        <v>0</v>
      </c>
      <c r="P220" s="16">
        <f t="shared" si="198"/>
        <v>0</v>
      </c>
      <c r="Q220" s="16">
        <f t="shared" si="198"/>
        <v>0</v>
      </c>
      <c r="R220" s="16"/>
      <c r="S220" s="16">
        <f t="shared" si="198"/>
        <v>0</v>
      </c>
      <c r="T220" s="16">
        <f t="shared" si="198"/>
        <v>0</v>
      </c>
      <c r="U220" s="17"/>
    </row>
    <row r="221" spans="1:21" s="43" customFormat="1" ht="24" x14ac:dyDescent="0.2">
      <c r="A221" s="73"/>
      <c r="B221" s="73"/>
      <c r="C221" s="74"/>
      <c r="D221" s="72" t="s">
        <v>58</v>
      </c>
      <c r="E221" s="75">
        <f>SUM(E208+E212+E216+E220)</f>
        <v>2502.7359999999999</v>
      </c>
      <c r="F221" s="75"/>
      <c r="G221" s="75"/>
      <c r="H221" s="76">
        <f>SUM(H220,H216,H212,H208)</f>
        <v>8334.119999999999</v>
      </c>
      <c r="I221" s="76">
        <f>SUM(I220,I216,I212,I208)</f>
        <v>70076.62000000001</v>
      </c>
      <c r="J221" s="75">
        <f t="shared" ref="J221:T221" si="199">SUM(J208+J212+J216+J220)</f>
        <v>8334.1108800000002</v>
      </c>
      <c r="K221" s="75">
        <f t="shared" si="199"/>
        <v>70076.608000000007</v>
      </c>
      <c r="L221" s="75">
        <f t="shared" si="199"/>
        <v>78410.71888</v>
      </c>
      <c r="M221" s="75">
        <f t="shared" si="199"/>
        <v>-9.1199999996547376E-3</v>
      </c>
      <c r="N221" s="75">
        <f t="shared" si="199"/>
        <v>-1.1999999999829924E-2</v>
      </c>
      <c r="O221" s="75">
        <f t="shared" si="199"/>
        <v>0</v>
      </c>
      <c r="P221" s="75">
        <f t="shared" si="199"/>
        <v>0</v>
      </c>
      <c r="Q221" s="75">
        <f t="shared" si="199"/>
        <v>32625.27</v>
      </c>
      <c r="R221" s="75"/>
      <c r="S221" s="75">
        <f t="shared" si="199"/>
        <v>0</v>
      </c>
      <c r="T221" s="75">
        <f t="shared" si="199"/>
        <v>0</v>
      </c>
      <c r="U221" s="77"/>
    </row>
    <row r="222" spans="1:21" s="43" customFormat="1" ht="36" x14ac:dyDescent="0.2">
      <c r="A222" s="38"/>
      <c r="B222" s="38"/>
      <c r="C222" s="39"/>
      <c r="D222" s="40" t="s">
        <v>59</v>
      </c>
      <c r="E222" s="41">
        <f>E221+'2014'!E222</f>
        <v>3934.5039999999999</v>
      </c>
      <c r="F222" s="41"/>
      <c r="G222" s="41"/>
      <c r="H222" s="41">
        <f>H221+'2014'!H222</f>
        <v>13101.947999999999</v>
      </c>
      <c r="I222" s="41">
        <f>I221+'2014'!I222</f>
        <v>89214.13900000001</v>
      </c>
      <c r="J222" s="41">
        <f>J221+'2014'!J222</f>
        <v>13101.90451</v>
      </c>
      <c r="K222" s="41">
        <f>K221+'2014'!K222</f>
        <v>89214.001000000004</v>
      </c>
      <c r="L222" s="41">
        <f>L221+'2014'!L222</f>
        <v>102315.90551</v>
      </c>
      <c r="M222" s="41">
        <f>M221+'2014'!M222</f>
        <v>-3.4029999999582117E-2</v>
      </c>
      <c r="N222" s="41">
        <f>N221+'2014'!N222</f>
        <v>-8.1999999999947448E-2</v>
      </c>
      <c r="O222" s="41">
        <f>O221+'2014'!O222</f>
        <v>0</v>
      </c>
      <c r="P222" s="41">
        <f>P221+'2014'!P222</f>
        <v>0</v>
      </c>
      <c r="Q222" s="41">
        <f>Q221+'2014'!Q222</f>
        <v>32625.27</v>
      </c>
      <c r="R222" s="41">
        <f>SUM(I222-Q222)</f>
        <v>56588.869000000006</v>
      </c>
      <c r="S222" s="41">
        <f>S221+'2014'!R222</f>
        <v>0</v>
      </c>
      <c r="T222" s="41">
        <f>T221+'2014'!S222</f>
        <v>0</v>
      </c>
      <c r="U222" s="42"/>
    </row>
    <row r="223" spans="1:21" s="6" customFormat="1" x14ac:dyDescent="0.2">
      <c r="A223" s="153">
        <v>12</v>
      </c>
      <c r="B223" s="113" t="s">
        <v>35</v>
      </c>
      <c r="C223" s="116" t="s">
        <v>22</v>
      </c>
      <c r="D223" s="56" t="s">
        <v>8</v>
      </c>
      <c r="E223" s="56"/>
      <c r="F223" s="57">
        <v>3.33</v>
      </c>
      <c r="G223" s="57">
        <v>28</v>
      </c>
      <c r="H223" s="58"/>
      <c r="I223" s="58"/>
      <c r="J223" s="59">
        <f>(E223*F223)</f>
        <v>0</v>
      </c>
      <c r="K223" s="59">
        <f>(E223*G223)</f>
        <v>0</v>
      </c>
      <c r="L223" s="60">
        <f>SUM(J223,K223)</f>
        <v>0</v>
      </c>
      <c r="M223" s="57">
        <f>SUM(J223-H223)</f>
        <v>0</v>
      </c>
      <c r="N223" s="57">
        <f>SUM(K223-I223)</f>
        <v>0</v>
      </c>
      <c r="O223" s="59"/>
      <c r="P223" s="59"/>
      <c r="Q223" s="57"/>
      <c r="R223" s="57"/>
      <c r="S223" s="57"/>
      <c r="T223" s="57"/>
      <c r="U223" s="61"/>
    </row>
    <row r="224" spans="1:21" s="6" customFormat="1" x14ac:dyDescent="0.2">
      <c r="A224" s="154"/>
      <c r="B224" s="114"/>
      <c r="C224" s="117"/>
      <c r="D224" s="56" t="s">
        <v>9</v>
      </c>
      <c r="E224" s="62">
        <v>69.126000000000005</v>
      </c>
      <c r="F224" s="57">
        <v>3.33</v>
      </c>
      <c r="G224" s="57">
        <v>28</v>
      </c>
      <c r="H224" s="58">
        <v>230.19</v>
      </c>
      <c r="I224" s="58">
        <v>1935.53</v>
      </c>
      <c r="J224" s="59">
        <f>(E224*F224)</f>
        <v>230.18958000000003</v>
      </c>
      <c r="K224" s="59">
        <f t="shared" ref="K224:K225" si="200">(E224*G224)</f>
        <v>1935.5280000000002</v>
      </c>
      <c r="L224" s="60">
        <f>SUM(J224,K224)</f>
        <v>2165.7175800000005</v>
      </c>
      <c r="M224" s="57">
        <f t="shared" ref="M224:M225" si="201">SUM(J224-H224)</f>
        <v>-4.1999999996278348E-4</v>
      </c>
      <c r="N224" s="57">
        <f t="shared" ref="N224:N225" si="202">SUM(K224-I224)</f>
        <v>-1.9999999997253326E-3</v>
      </c>
      <c r="O224" s="59"/>
      <c r="P224" s="59"/>
      <c r="Q224" s="57"/>
      <c r="R224" s="57"/>
      <c r="S224" s="57"/>
      <c r="T224" s="57"/>
      <c r="U224" s="61"/>
    </row>
    <row r="225" spans="1:21" s="6" customFormat="1" x14ac:dyDescent="0.2">
      <c r="A225" s="154"/>
      <c r="B225" s="114"/>
      <c r="C225" s="117"/>
      <c r="D225" s="56" t="s">
        <v>10</v>
      </c>
      <c r="E225" s="62">
        <v>89.998000000000005</v>
      </c>
      <c r="F225" s="57">
        <v>3.33</v>
      </c>
      <c r="G225" s="57">
        <v>28</v>
      </c>
      <c r="H225" s="58">
        <v>299.69</v>
      </c>
      <c r="I225" s="58">
        <v>2519.94</v>
      </c>
      <c r="J225" s="59">
        <f>(E225*F225)</f>
        <v>299.69334000000003</v>
      </c>
      <c r="K225" s="59">
        <f t="shared" si="200"/>
        <v>2519.944</v>
      </c>
      <c r="L225" s="60">
        <f>SUM(J225,K225)</f>
        <v>2819.6373400000002</v>
      </c>
      <c r="M225" s="57">
        <f t="shared" si="201"/>
        <v>3.3400000000369801E-3</v>
      </c>
      <c r="N225" s="57">
        <f t="shared" si="202"/>
        <v>3.9999999999054126E-3</v>
      </c>
      <c r="O225" s="59"/>
      <c r="P225" s="59"/>
      <c r="Q225" s="57"/>
      <c r="R225" s="57"/>
      <c r="S225" s="57"/>
      <c r="T225" s="57"/>
      <c r="U225" s="61"/>
    </row>
    <row r="226" spans="1:21" s="6" customFormat="1" ht="24" x14ac:dyDescent="0.2">
      <c r="A226" s="154"/>
      <c r="B226" s="114"/>
      <c r="C226" s="117"/>
      <c r="D226" s="34" t="s">
        <v>52</v>
      </c>
      <c r="E226" s="16">
        <f>SUM(E223,E224,E225)</f>
        <v>159.12400000000002</v>
      </c>
      <c r="F226" s="16"/>
      <c r="G226" s="16"/>
      <c r="H226" s="44">
        <f>SUM(H224:H225)</f>
        <v>529.88</v>
      </c>
      <c r="I226" s="44">
        <f>SUM(I224:I225)</f>
        <v>4455.47</v>
      </c>
      <c r="J226" s="16">
        <f t="shared" ref="J226:T226" si="203">SUM(J223,J224,J225)</f>
        <v>529.88292000000001</v>
      </c>
      <c r="K226" s="16">
        <f t="shared" si="203"/>
        <v>4455.4719999999998</v>
      </c>
      <c r="L226" s="16">
        <f t="shared" si="203"/>
        <v>4985.3549200000007</v>
      </c>
      <c r="M226" s="16">
        <f t="shared" si="203"/>
        <v>2.9200000000741966E-3</v>
      </c>
      <c r="N226" s="16">
        <f t="shared" si="203"/>
        <v>2.00000000018008E-3</v>
      </c>
      <c r="O226" s="16">
        <f t="shared" si="203"/>
        <v>0</v>
      </c>
      <c r="P226" s="16">
        <f t="shared" si="203"/>
        <v>0</v>
      </c>
      <c r="Q226" s="16">
        <f t="shared" si="203"/>
        <v>0</v>
      </c>
      <c r="R226" s="16"/>
      <c r="S226" s="16">
        <f t="shared" si="203"/>
        <v>0</v>
      </c>
      <c r="T226" s="16">
        <f t="shared" si="203"/>
        <v>0</v>
      </c>
      <c r="U226" s="17"/>
    </row>
    <row r="227" spans="1:21" s="6" customFormat="1" x14ac:dyDescent="0.2">
      <c r="A227" s="154"/>
      <c r="B227" s="114"/>
      <c r="C227" s="117"/>
      <c r="D227" s="5" t="s">
        <v>11</v>
      </c>
      <c r="E227" s="53">
        <v>111.13</v>
      </c>
      <c r="F227" s="29">
        <v>3.33</v>
      </c>
      <c r="G227" s="29">
        <v>28</v>
      </c>
      <c r="H227" s="3">
        <v>370.06</v>
      </c>
      <c r="I227" s="3">
        <v>3111.64</v>
      </c>
      <c r="J227" s="2">
        <f>(E227*F227)</f>
        <v>370.06290000000001</v>
      </c>
      <c r="K227" s="2">
        <f>(E227*G227)</f>
        <v>3111.64</v>
      </c>
      <c r="L227" s="20">
        <f>SUM(J227,K227)</f>
        <v>3481.7028999999998</v>
      </c>
      <c r="M227" s="1">
        <f>SUM(J227-H227)</f>
        <v>2.9000000000110049E-3</v>
      </c>
      <c r="N227" s="1">
        <f>SUM(K227-I227)</f>
        <v>0</v>
      </c>
      <c r="O227" s="2"/>
      <c r="P227" s="2"/>
      <c r="Q227" s="1"/>
      <c r="R227" s="1"/>
      <c r="S227" s="1"/>
      <c r="T227" s="1"/>
      <c r="U227" s="19"/>
    </row>
    <row r="228" spans="1:21" s="6" customFormat="1" x14ac:dyDescent="0.2">
      <c r="A228" s="154"/>
      <c r="B228" s="114"/>
      <c r="C228" s="117"/>
      <c r="D228" s="5" t="s">
        <v>12</v>
      </c>
      <c r="E228" s="30">
        <v>102.562</v>
      </c>
      <c r="F228" s="29">
        <v>3.33</v>
      </c>
      <c r="G228" s="29">
        <v>28</v>
      </c>
      <c r="H228" s="3">
        <v>341.53</v>
      </c>
      <c r="I228" s="3">
        <v>2871.74</v>
      </c>
      <c r="J228" s="2">
        <f>(E228*F228)</f>
        <v>341.53145999999998</v>
      </c>
      <c r="K228" s="2">
        <f t="shared" ref="K228:K229" si="204">(E228*G228)</f>
        <v>2871.7359999999999</v>
      </c>
      <c r="L228" s="20">
        <f>SUM(J228,K228)</f>
        <v>3213.26746</v>
      </c>
      <c r="M228" s="1">
        <f t="shared" ref="M228:M229" si="205">SUM(J228-H228)</f>
        <v>1.4600000000086766E-3</v>
      </c>
      <c r="N228" s="1">
        <f t="shared" ref="N228:N229" si="206">SUM(K228-I228)</f>
        <v>-3.9999999999054126E-3</v>
      </c>
      <c r="O228" s="2"/>
      <c r="P228" s="2"/>
      <c r="Q228" s="1"/>
      <c r="R228" s="1"/>
      <c r="S228" s="1"/>
      <c r="T228" s="1"/>
      <c r="U228" s="19"/>
    </row>
    <row r="229" spans="1:21" x14ac:dyDescent="0.2">
      <c r="A229" s="154"/>
      <c r="B229" s="115"/>
      <c r="C229" s="117"/>
      <c r="D229" s="5" t="s">
        <v>13</v>
      </c>
      <c r="E229" s="30">
        <v>112.733</v>
      </c>
      <c r="F229" s="29">
        <v>3.33</v>
      </c>
      <c r="G229" s="29">
        <v>28</v>
      </c>
      <c r="H229" s="3">
        <v>375.4</v>
      </c>
      <c r="I229" s="3">
        <v>3156.52</v>
      </c>
      <c r="J229" s="2">
        <f>(E229*F229)</f>
        <v>375.40089</v>
      </c>
      <c r="K229" s="2">
        <f t="shared" si="204"/>
        <v>3156.5240000000003</v>
      </c>
      <c r="L229" s="20">
        <f>SUM(J229,K229)</f>
        <v>3531.9248900000002</v>
      </c>
      <c r="M229" s="1">
        <f t="shared" si="205"/>
        <v>8.9000000002670276E-4</v>
      </c>
      <c r="N229" s="1">
        <f t="shared" si="206"/>
        <v>4.0000000003601599E-3</v>
      </c>
      <c r="O229" s="2"/>
      <c r="P229" s="2"/>
      <c r="Q229" s="1"/>
      <c r="R229" s="1"/>
      <c r="S229" s="1"/>
      <c r="T229" s="1"/>
      <c r="U229" s="19"/>
    </row>
    <row r="230" spans="1:21" ht="24" x14ac:dyDescent="0.2">
      <c r="A230" s="154"/>
      <c r="B230" s="55"/>
      <c r="C230" s="117"/>
      <c r="D230" s="34" t="s">
        <v>53</v>
      </c>
      <c r="E230" s="16">
        <f>SUM(E227,E228,E229)</f>
        <v>326.42500000000001</v>
      </c>
      <c r="F230" s="16"/>
      <c r="G230" s="16"/>
      <c r="H230" s="44">
        <f>SUM(H227:H229)</f>
        <v>1086.9899999999998</v>
      </c>
      <c r="I230" s="44">
        <f>SUM(I227:I229)</f>
        <v>9139.9</v>
      </c>
      <c r="J230" s="16">
        <f t="shared" ref="J230:T230" si="207">SUM(J227,J228,J229)</f>
        <v>1086.9952499999999</v>
      </c>
      <c r="K230" s="16">
        <f t="shared" si="207"/>
        <v>9139.9000000000015</v>
      </c>
      <c r="L230" s="16">
        <f t="shared" si="207"/>
        <v>10226.89525</v>
      </c>
      <c r="M230" s="16">
        <f t="shared" si="207"/>
        <v>5.2500000000463842E-3</v>
      </c>
      <c r="N230" s="16">
        <f t="shared" si="207"/>
        <v>4.5474735088646412E-13</v>
      </c>
      <c r="O230" s="16">
        <f t="shared" si="207"/>
        <v>0</v>
      </c>
      <c r="P230" s="16">
        <f t="shared" si="207"/>
        <v>0</v>
      </c>
      <c r="Q230" s="16">
        <f t="shared" si="207"/>
        <v>0</v>
      </c>
      <c r="R230" s="16"/>
      <c r="S230" s="16">
        <f t="shared" si="207"/>
        <v>0</v>
      </c>
      <c r="T230" s="16">
        <f t="shared" si="207"/>
        <v>0</v>
      </c>
      <c r="U230" s="17"/>
    </row>
    <row r="231" spans="1:21" x14ac:dyDescent="0.2">
      <c r="A231" s="154"/>
      <c r="B231" s="113" t="s">
        <v>29</v>
      </c>
      <c r="C231" s="117"/>
      <c r="D231" s="5" t="s">
        <v>14</v>
      </c>
      <c r="E231" s="30">
        <v>128.89500000000001</v>
      </c>
      <c r="F231" s="29">
        <v>3.33</v>
      </c>
      <c r="G231" s="29">
        <v>28</v>
      </c>
      <c r="H231" s="3">
        <v>429.22</v>
      </c>
      <c r="I231" s="3">
        <v>3609.06</v>
      </c>
      <c r="J231" s="2">
        <f>(E231*F231)</f>
        <v>429.22035000000005</v>
      </c>
      <c r="K231" s="2">
        <f>(E231*G231)</f>
        <v>3609.0600000000004</v>
      </c>
      <c r="L231" s="20">
        <f>SUM(J231,K231)</f>
        <v>4038.2803500000005</v>
      </c>
      <c r="M231" s="1">
        <f>SUM(J231-H231)</f>
        <v>3.5000000002582965E-4</v>
      </c>
      <c r="N231" s="1">
        <f>SUM(K231-I231)</f>
        <v>4.5474735088646412E-13</v>
      </c>
      <c r="O231" s="2"/>
      <c r="P231" s="2"/>
      <c r="Q231" s="1"/>
      <c r="R231" s="1"/>
      <c r="S231" s="1"/>
      <c r="T231" s="1"/>
      <c r="U231" s="19"/>
    </row>
    <row r="232" spans="1:21" x14ac:dyDescent="0.2">
      <c r="A232" s="154"/>
      <c r="B232" s="114"/>
      <c r="C232" s="117"/>
      <c r="D232" s="5" t="s">
        <v>15</v>
      </c>
      <c r="E232" s="30">
        <v>113.494</v>
      </c>
      <c r="F232" s="29">
        <v>3.33</v>
      </c>
      <c r="G232" s="29">
        <v>28</v>
      </c>
      <c r="H232" s="3">
        <v>377.94</v>
      </c>
      <c r="I232" s="3">
        <v>3177.83</v>
      </c>
      <c r="J232" s="2">
        <f>(E232*F232)</f>
        <v>377.93502000000001</v>
      </c>
      <c r="K232" s="2">
        <f t="shared" ref="K232:K233" si="208">(E232*G232)</f>
        <v>3177.8319999999999</v>
      </c>
      <c r="L232" s="20">
        <f>SUM(J232,K232)</f>
        <v>3555.7670199999998</v>
      </c>
      <c r="M232" s="1">
        <f t="shared" ref="M232:M233" si="209">SUM(J232-H232)</f>
        <v>-4.9799999999891043E-3</v>
      </c>
      <c r="N232" s="1">
        <f t="shared" ref="N232:N233" si="210">SUM(K232-I232)</f>
        <v>1.9999999999527063E-3</v>
      </c>
      <c r="O232" s="2"/>
      <c r="P232" s="2"/>
      <c r="Q232" s="1">
        <v>10435.85</v>
      </c>
      <c r="R232" s="1"/>
      <c r="S232" s="1"/>
      <c r="T232" s="1"/>
      <c r="U232" s="19"/>
    </row>
    <row r="233" spans="1:21" x14ac:dyDescent="0.2">
      <c r="A233" s="154"/>
      <c r="B233" s="114"/>
      <c r="C233" s="117"/>
      <c r="D233" s="5" t="s">
        <v>16</v>
      </c>
      <c r="E233" s="31">
        <v>128.49199999999999</v>
      </c>
      <c r="F233" s="29">
        <v>3.33</v>
      </c>
      <c r="G233" s="29">
        <v>28</v>
      </c>
      <c r="H233" s="3">
        <v>427.88</v>
      </c>
      <c r="I233" s="3">
        <v>3597.78</v>
      </c>
      <c r="J233" s="2">
        <f>(E233*F233)</f>
        <v>427.87835999999999</v>
      </c>
      <c r="K233" s="2">
        <f t="shared" si="208"/>
        <v>3597.7759999999998</v>
      </c>
      <c r="L233" s="20">
        <f>SUM(J233,K233)</f>
        <v>4025.65436</v>
      </c>
      <c r="M233" s="1">
        <f t="shared" si="209"/>
        <v>-1.6400000000089676E-3</v>
      </c>
      <c r="N233" s="1">
        <f t="shared" si="210"/>
        <v>-4.0000000003601599E-3</v>
      </c>
      <c r="O233" s="2"/>
      <c r="P233" s="2"/>
      <c r="Q233" s="1"/>
      <c r="R233" s="1"/>
      <c r="S233" s="1"/>
      <c r="T233" s="1"/>
      <c r="U233" s="19"/>
    </row>
    <row r="234" spans="1:21" ht="24" x14ac:dyDescent="0.2">
      <c r="A234" s="154"/>
      <c r="B234" s="114"/>
      <c r="C234" s="117"/>
      <c r="D234" s="34" t="s">
        <v>54</v>
      </c>
      <c r="E234" s="16">
        <f>SUM(E231,E232,E233)</f>
        <v>370.88099999999997</v>
      </c>
      <c r="F234" s="16"/>
      <c r="G234" s="16"/>
      <c r="H234" s="44">
        <f>SUM(H231:H233)</f>
        <v>1235.04</v>
      </c>
      <c r="I234" s="44">
        <f>SUM(I231:I233)</f>
        <v>10384.67</v>
      </c>
      <c r="J234" s="16">
        <f t="shared" ref="J234:T234" si="211">SUM(J231,J232,J233)</f>
        <v>1235.0337300000001</v>
      </c>
      <c r="K234" s="16">
        <f t="shared" si="211"/>
        <v>10384.668</v>
      </c>
      <c r="L234" s="16">
        <f t="shared" si="211"/>
        <v>11619.701730000001</v>
      </c>
      <c r="M234" s="16">
        <f t="shared" si="211"/>
        <v>-6.2699999999722422E-3</v>
      </c>
      <c r="N234" s="16">
        <f t="shared" si="211"/>
        <v>-1.9999999999527063E-3</v>
      </c>
      <c r="O234" s="16">
        <f t="shared" si="211"/>
        <v>0</v>
      </c>
      <c r="P234" s="16">
        <f t="shared" si="211"/>
        <v>0</v>
      </c>
      <c r="Q234" s="16">
        <f t="shared" si="211"/>
        <v>10435.85</v>
      </c>
      <c r="R234" s="16"/>
      <c r="S234" s="16">
        <f t="shared" si="211"/>
        <v>0</v>
      </c>
      <c r="T234" s="16">
        <f t="shared" si="211"/>
        <v>0</v>
      </c>
      <c r="U234" s="17"/>
    </row>
    <row r="235" spans="1:21" x14ac:dyDescent="0.2">
      <c r="A235" s="154"/>
      <c r="B235" s="114"/>
      <c r="C235" s="117"/>
      <c r="D235" s="5" t="s">
        <v>17</v>
      </c>
      <c r="E235" s="30">
        <v>124.955</v>
      </c>
      <c r="F235" s="29">
        <v>3.33</v>
      </c>
      <c r="G235" s="29">
        <v>28</v>
      </c>
      <c r="H235" s="3">
        <v>416.1</v>
      </c>
      <c r="I235" s="3">
        <v>3498.74</v>
      </c>
      <c r="J235" s="2">
        <f>(E235*F235)</f>
        <v>416.10014999999999</v>
      </c>
      <c r="K235" s="2">
        <f>(E235*G235)</f>
        <v>3498.74</v>
      </c>
      <c r="L235" s="20">
        <f>SUM(J235,K235)</f>
        <v>3914.84015</v>
      </c>
      <c r="M235" s="1">
        <f>SUM(J235-H235)</f>
        <v>1.4999999996234692E-4</v>
      </c>
      <c r="N235" s="1">
        <f>SUM(K235-I235)</f>
        <v>0</v>
      </c>
      <c r="O235" s="2"/>
      <c r="P235" s="2"/>
      <c r="Q235" s="1"/>
      <c r="R235" s="1"/>
      <c r="S235" s="1"/>
      <c r="T235" s="1"/>
      <c r="U235" s="19"/>
    </row>
    <row r="236" spans="1:21" x14ac:dyDescent="0.2">
      <c r="A236" s="154"/>
      <c r="B236" s="114"/>
      <c r="C236" s="117"/>
      <c r="D236" s="5" t="s">
        <v>18</v>
      </c>
      <c r="E236" s="53">
        <v>111.02</v>
      </c>
      <c r="F236" s="29">
        <v>3.33</v>
      </c>
      <c r="G236" s="29">
        <v>28</v>
      </c>
      <c r="H236" s="3">
        <v>369.7</v>
      </c>
      <c r="I236" s="3">
        <v>3108.56</v>
      </c>
      <c r="J236" s="2">
        <f>(E236*F236)</f>
        <v>369.69659999999999</v>
      </c>
      <c r="K236" s="2">
        <f t="shared" ref="K236:K237" si="212">(E236*G236)</f>
        <v>3108.56</v>
      </c>
      <c r="L236" s="20">
        <f>SUM(J236,K236)</f>
        <v>3478.2565999999997</v>
      </c>
      <c r="M236" s="1">
        <f t="shared" ref="M236:M237" si="213">SUM(J236-H236)</f>
        <v>-3.3999999999991815E-3</v>
      </c>
      <c r="N236" s="1">
        <f t="shared" ref="N236:N237" si="214">SUM(K236-I236)</f>
        <v>0</v>
      </c>
      <c r="O236" s="2"/>
      <c r="P236" s="2"/>
      <c r="Q236" s="1"/>
      <c r="R236" s="1"/>
      <c r="S236" s="1"/>
      <c r="T236" s="1"/>
      <c r="U236" s="19"/>
    </row>
    <row r="237" spans="1:21" x14ac:dyDescent="0.2">
      <c r="A237" s="155"/>
      <c r="B237" s="115"/>
      <c r="C237" s="118"/>
      <c r="D237" s="5" t="s">
        <v>19</v>
      </c>
      <c r="E237" s="53">
        <v>99.584999999999994</v>
      </c>
      <c r="F237" s="29">
        <v>3.33</v>
      </c>
      <c r="G237" s="29">
        <v>28</v>
      </c>
      <c r="H237" s="3">
        <v>331.62</v>
      </c>
      <c r="I237" s="3">
        <v>2788.38</v>
      </c>
      <c r="J237" s="2">
        <f>(E237*F237)</f>
        <v>331.61804999999998</v>
      </c>
      <c r="K237" s="2">
        <f t="shared" si="212"/>
        <v>2788.3799999999997</v>
      </c>
      <c r="L237" s="20">
        <f>SUM(J237,K237)</f>
        <v>3119.9980499999997</v>
      </c>
      <c r="M237" s="1">
        <f t="shared" si="213"/>
        <v>-1.9500000000221007E-3</v>
      </c>
      <c r="N237" s="1">
        <f t="shared" si="214"/>
        <v>-4.5474735088646412E-13</v>
      </c>
      <c r="O237" s="2"/>
      <c r="P237" s="2"/>
      <c r="Q237" s="1"/>
      <c r="R237" s="1"/>
      <c r="S237" s="1"/>
      <c r="T237" s="1"/>
      <c r="U237" s="19"/>
    </row>
    <row r="238" spans="1:21" ht="24" x14ac:dyDescent="0.2">
      <c r="A238" s="14"/>
      <c r="B238" s="14"/>
      <c r="C238" s="14"/>
      <c r="D238" s="34" t="s">
        <v>55</v>
      </c>
      <c r="E238" s="16">
        <f>SUM(E235,E236,E237)</f>
        <v>335.56</v>
      </c>
      <c r="F238" s="16"/>
      <c r="G238" s="16"/>
      <c r="H238" s="44">
        <f>SUM(H235:H237)</f>
        <v>1117.42</v>
      </c>
      <c r="I238" s="44">
        <f>SUM(I235:I237)</f>
        <v>9395.68</v>
      </c>
      <c r="J238" s="16">
        <f t="shared" ref="J238:T238" si="215">SUM(J235,J236,J237)</f>
        <v>1117.4148</v>
      </c>
      <c r="K238" s="16">
        <f t="shared" si="215"/>
        <v>9395.6799999999985</v>
      </c>
      <c r="L238" s="16">
        <f t="shared" si="215"/>
        <v>10513.094799999999</v>
      </c>
      <c r="M238" s="16">
        <f t="shared" si="215"/>
        <v>-5.2000000000589353E-3</v>
      </c>
      <c r="N238" s="16">
        <f t="shared" si="215"/>
        <v>-4.5474735088646412E-13</v>
      </c>
      <c r="O238" s="16">
        <f t="shared" si="215"/>
        <v>0</v>
      </c>
      <c r="P238" s="16">
        <f t="shared" si="215"/>
        <v>0</v>
      </c>
      <c r="Q238" s="16">
        <f t="shared" si="215"/>
        <v>0</v>
      </c>
      <c r="R238" s="16"/>
      <c r="S238" s="16">
        <f t="shared" si="215"/>
        <v>0</v>
      </c>
      <c r="T238" s="16">
        <f t="shared" si="215"/>
        <v>0</v>
      </c>
      <c r="U238" s="17"/>
    </row>
    <row r="239" spans="1:21" ht="24" x14ac:dyDescent="0.2">
      <c r="A239" s="73"/>
      <c r="B239" s="73"/>
      <c r="C239" s="74"/>
      <c r="D239" s="72" t="s">
        <v>58</v>
      </c>
      <c r="E239" s="75">
        <f>SUM(E226+E230+E234+E238)</f>
        <v>1191.99</v>
      </c>
      <c r="F239" s="75"/>
      <c r="G239" s="75"/>
      <c r="H239" s="76">
        <f>SUM(H238,H234,H230,H226)</f>
        <v>3969.33</v>
      </c>
      <c r="I239" s="76">
        <f>SUM(I238,I234,I230,I226)</f>
        <v>33375.72</v>
      </c>
      <c r="J239" s="75">
        <f t="shared" ref="J239:T239" si="216">SUM(J226+J230+J234+J238)</f>
        <v>3969.3267000000001</v>
      </c>
      <c r="K239" s="75">
        <f t="shared" si="216"/>
        <v>33375.72</v>
      </c>
      <c r="L239" s="75">
        <f t="shared" si="216"/>
        <v>37345.046699999999</v>
      </c>
      <c r="M239" s="75">
        <f t="shared" si="216"/>
        <v>-3.2999999999105967E-3</v>
      </c>
      <c r="N239" s="75">
        <f t="shared" si="216"/>
        <v>2.2737367544323206E-13</v>
      </c>
      <c r="O239" s="75">
        <f t="shared" si="216"/>
        <v>0</v>
      </c>
      <c r="P239" s="75">
        <f t="shared" si="216"/>
        <v>0</v>
      </c>
      <c r="Q239" s="75">
        <f t="shared" si="216"/>
        <v>10435.85</v>
      </c>
      <c r="R239" s="75"/>
      <c r="S239" s="75">
        <f t="shared" si="216"/>
        <v>0</v>
      </c>
      <c r="T239" s="75">
        <f t="shared" si="216"/>
        <v>0</v>
      </c>
      <c r="U239" s="77"/>
    </row>
    <row r="240" spans="1:21" ht="36" x14ac:dyDescent="0.2">
      <c r="A240" s="38"/>
      <c r="B240" s="38"/>
      <c r="C240" s="39"/>
      <c r="D240" s="40" t="s">
        <v>59</v>
      </c>
      <c r="E240" s="41">
        <f>E239</f>
        <v>1191.99</v>
      </c>
      <c r="F240" s="41"/>
      <c r="G240" s="41"/>
      <c r="H240" s="41">
        <f t="shared" ref="H240:T240" si="217">H239</f>
        <v>3969.33</v>
      </c>
      <c r="I240" s="41">
        <f t="shared" si="217"/>
        <v>33375.72</v>
      </c>
      <c r="J240" s="41">
        <f t="shared" si="217"/>
        <v>3969.3267000000001</v>
      </c>
      <c r="K240" s="41">
        <f t="shared" si="217"/>
        <v>33375.72</v>
      </c>
      <c r="L240" s="41">
        <f t="shared" si="217"/>
        <v>37345.046699999999</v>
      </c>
      <c r="M240" s="41">
        <f t="shared" si="217"/>
        <v>-3.2999999999105967E-3</v>
      </c>
      <c r="N240" s="41">
        <f t="shared" si="217"/>
        <v>2.2737367544323206E-13</v>
      </c>
      <c r="O240" s="41">
        <f t="shared" si="217"/>
        <v>0</v>
      </c>
      <c r="P240" s="41">
        <f t="shared" si="217"/>
        <v>0</v>
      </c>
      <c r="Q240" s="41">
        <f t="shared" si="217"/>
        <v>10435.85</v>
      </c>
      <c r="R240" s="41">
        <f>SUM(I240-Q240)</f>
        <v>22939.870000000003</v>
      </c>
      <c r="S240" s="41">
        <f t="shared" si="217"/>
        <v>0</v>
      </c>
      <c r="T240" s="41">
        <f t="shared" si="217"/>
        <v>0</v>
      </c>
      <c r="U240" s="42"/>
    </row>
    <row r="241" spans="4:20" ht="25.5" x14ac:dyDescent="0.2">
      <c r="D241" s="82" t="s">
        <v>60</v>
      </c>
      <c r="E241" s="80">
        <f>E23+E41+E59+E77+E95+E113+E131+E149+E167+E185+E203+E221+E239</f>
        <v>135340.51699999999</v>
      </c>
      <c r="F241" s="80"/>
      <c r="G241" s="80"/>
      <c r="H241" s="80">
        <f t="shared" ref="H241:T241" si="218">H23+H41+H59+H77+H95+H113+H131+H149+H167+H185+H203+H221+H239</f>
        <v>508420.70999999996</v>
      </c>
      <c r="I241" s="80">
        <f>I23+I41+I59+I77+I95+I113+I131+I149+I167+I185+I203+I221+I239</f>
        <v>1974814.6</v>
      </c>
      <c r="J241" s="80">
        <f t="shared" si="218"/>
        <v>598708.77921000007</v>
      </c>
      <c r="K241" s="80">
        <f t="shared" si="218"/>
        <v>2504807.5360000003</v>
      </c>
      <c r="L241" s="80">
        <f t="shared" si="218"/>
        <v>3110221.4051599996</v>
      </c>
      <c r="M241" s="80">
        <f t="shared" si="218"/>
        <v>90288.078579999987</v>
      </c>
      <c r="N241" s="80">
        <f t="shared" si="218"/>
        <v>529992.94800000009</v>
      </c>
      <c r="O241" s="80">
        <f t="shared" si="218"/>
        <v>0</v>
      </c>
      <c r="P241" s="80">
        <f t="shared" si="218"/>
        <v>0</v>
      </c>
      <c r="Q241" s="80">
        <f t="shared" si="218"/>
        <v>3640569.12</v>
      </c>
      <c r="R241" s="80"/>
      <c r="S241" s="80">
        <f t="shared" si="218"/>
        <v>0</v>
      </c>
      <c r="T241" s="80">
        <f t="shared" si="218"/>
        <v>0</v>
      </c>
    </row>
  </sheetData>
  <sheetProtection password="C7D0" sheet="1" objects="1" scenarios="1"/>
  <mergeCells count="64">
    <mergeCell ref="A2:A5"/>
    <mergeCell ref="B2:B5"/>
    <mergeCell ref="C2:C5"/>
    <mergeCell ref="D2:E4"/>
    <mergeCell ref="J2:J5"/>
    <mergeCell ref="K2:K5"/>
    <mergeCell ref="L2:L5"/>
    <mergeCell ref="M2:M5"/>
    <mergeCell ref="C1:D1"/>
    <mergeCell ref="U2:U5"/>
    <mergeCell ref="N2:N5"/>
    <mergeCell ref="O2:O5"/>
    <mergeCell ref="P2:P5"/>
    <mergeCell ref="F2:F5"/>
    <mergeCell ref="Q2:Q5"/>
    <mergeCell ref="S2:S5"/>
    <mergeCell ref="T2:T5"/>
    <mergeCell ref="G2:G5"/>
    <mergeCell ref="H2:I4"/>
    <mergeCell ref="R2:R5"/>
    <mergeCell ref="A7:A21"/>
    <mergeCell ref="B7:B21"/>
    <mergeCell ref="C7:C21"/>
    <mergeCell ref="A25:A39"/>
    <mergeCell ref="B25:B39"/>
    <mergeCell ref="C25:C39"/>
    <mergeCell ref="A43:A57"/>
    <mergeCell ref="B43:B57"/>
    <mergeCell ref="C43:C57"/>
    <mergeCell ref="A61:A75"/>
    <mergeCell ref="B61:B75"/>
    <mergeCell ref="C61:C75"/>
    <mergeCell ref="A79:A93"/>
    <mergeCell ref="B79:B93"/>
    <mergeCell ref="C79:C93"/>
    <mergeCell ref="A97:A111"/>
    <mergeCell ref="B97:B111"/>
    <mergeCell ref="C97:C111"/>
    <mergeCell ref="A115:A129"/>
    <mergeCell ref="B115:B129"/>
    <mergeCell ref="C115:C129"/>
    <mergeCell ref="A133:A147"/>
    <mergeCell ref="B133:B147"/>
    <mergeCell ref="C133:C147"/>
    <mergeCell ref="A151:A165"/>
    <mergeCell ref="B151:B157"/>
    <mergeCell ref="C151:C165"/>
    <mergeCell ref="B159:B165"/>
    <mergeCell ref="A169:A183"/>
    <mergeCell ref="B169:B175"/>
    <mergeCell ref="C169:C183"/>
    <mergeCell ref="B177:B183"/>
    <mergeCell ref="A223:A237"/>
    <mergeCell ref="B223:B229"/>
    <mergeCell ref="C223:C237"/>
    <mergeCell ref="B231:B237"/>
    <mergeCell ref="A187:A201"/>
    <mergeCell ref="B187:B193"/>
    <mergeCell ref="C187:C201"/>
    <mergeCell ref="B195:B201"/>
    <mergeCell ref="A205:A219"/>
    <mergeCell ref="B205:B211"/>
    <mergeCell ref="C205:C219"/>
    <mergeCell ref="B213:B219"/>
  </mergeCells>
  <pageMargins left="0.7" right="0.59" top="0.75" bottom="0.75" header="0.3" footer="0.3"/>
  <pageSetup paperSize="9" scale="53" orientation="landscape" r:id="rId1"/>
  <rowBreaks count="4" manualBreakCount="4">
    <brk id="42" max="19" man="1"/>
    <brk id="96" max="19" man="1"/>
    <brk id="150" max="19" man="1"/>
    <brk id="204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1"/>
  <sheetViews>
    <sheetView view="pageBreakPreview" topLeftCell="B46" zoomScale="75" zoomScaleNormal="75" zoomScaleSheetLayoutView="75" workbookViewId="0">
      <selection activeCell="M131" sqref="M131"/>
    </sheetView>
  </sheetViews>
  <sheetFormatPr defaultRowHeight="12.75" x14ac:dyDescent="0.2"/>
  <cols>
    <col min="1" max="1" width="4.5703125" customWidth="1"/>
    <col min="2" max="2" width="12.140625" customWidth="1"/>
    <col min="3" max="3" width="13.5703125" customWidth="1"/>
    <col min="4" max="4" width="10.85546875" customWidth="1"/>
    <col min="5" max="5" width="10" customWidth="1"/>
    <col min="6" max="7" width="12.85546875" customWidth="1"/>
    <col min="8" max="8" width="12.5703125" customWidth="1"/>
    <col min="9" max="9" width="13.85546875" customWidth="1"/>
    <col min="10" max="14" width="12.85546875" customWidth="1"/>
    <col min="15" max="15" width="14.42578125" style="4" customWidth="1"/>
    <col min="16" max="19" width="12.85546875" customWidth="1"/>
    <col min="20" max="20" width="15.28515625" customWidth="1"/>
    <col min="21" max="21" width="17.140625" customWidth="1"/>
  </cols>
  <sheetData>
    <row r="1" spans="1:21" s="6" customFormat="1" ht="15.75" customHeight="1" x14ac:dyDescent="0.25">
      <c r="A1" s="8"/>
      <c r="B1" s="9" t="s">
        <v>0</v>
      </c>
      <c r="C1" s="136">
        <v>2016</v>
      </c>
      <c r="D1" s="137"/>
      <c r="E1" s="10"/>
      <c r="F1" s="11"/>
      <c r="G1" s="11"/>
      <c r="H1" s="10"/>
      <c r="I1" s="10"/>
      <c r="J1" s="11"/>
      <c r="K1" s="11"/>
      <c r="L1" s="11"/>
      <c r="M1" s="10"/>
      <c r="N1" s="10"/>
      <c r="O1" s="11"/>
      <c r="P1" s="10"/>
      <c r="Q1" s="10"/>
      <c r="R1" s="10"/>
      <c r="S1" s="10"/>
      <c r="T1" s="10"/>
      <c r="U1" s="10"/>
    </row>
    <row r="2" spans="1:21" s="6" customFormat="1" ht="13.5" customHeight="1" x14ac:dyDescent="0.2">
      <c r="A2" s="116" t="s">
        <v>1</v>
      </c>
      <c r="B2" s="116" t="s">
        <v>2</v>
      </c>
      <c r="C2" s="144" t="s">
        <v>3</v>
      </c>
      <c r="D2" s="147" t="s">
        <v>4</v>
      </c>
      <c r="E2" s="148"/>
      <c r="F2" s="116" t="s">
        <v>50</v>
      </c>
      <c r="G2" s="116" t="s">
        <v>51</v>
      </c>
      <c r="H2" s="138" t="s">
        <v>47</v>
      </c>
      <c r="I2" s="139"/>
      <c r="J2" s="116" t="s">
        <v>46</v>
      </c>
      <c r="K2" s="116" t="s">
        <v>45</v>
      </c>
      <c r="L2" s="116" t="s">
        <v>5</v>
      </c>
      <c r="M2" s="116" t="s">
        <v>44</v>
      </c>
      <c r="N2" s="116" t="s">
        <v>43</v>
      </c>
      <c r="O2" s="116" t="s">
        <v>40</v>
      </c>
      <c r="P2" s="116" t="s">
        <v>41</v>
      </c>
      <c r="Q2" s="116" t="s">
        <v>37</v>
      </c>
      <c r="R2" s="116" t="s">
        <v>61</v>
      </c>
      <c r="S2" s="116" t="s">
        <v>38</v>
      </c>
      <c r="T2" s="116" t="s">
        <v>39</v>
      </c>
      <c r="U2" s="116" t="s">
        <v>42</v>
      </c>
    </row>
    <row r="3" spans="1:21" s="6" customFormat="1" ht="12.75" customHeight="1" x14ac:dyDescent="0.2">
      <c r="A3" s="117"/>
      <c r="B3" s="117"/>
      <c r="C3" s="145"/>
      <c r="D3" s="149"/>
      <c r="E3" s="150"/>
      <c r="F3" s="117"/>
      <c r="G3" s="117"/>
      <c r="H3" s="140"/>
      <c r="I3" s="141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s="6" customFormat="1" x14ac:dyDescent="0.2">
      <c r="A4" s="117"/>
      <c r="B4" s="117"/>
      <c r="C4" s="145"/>
      <c r="D4" s="151"/>
      <c r="E4" s="152"/>
      <c r="F4" s="117"/>
      <c r="G4" s="117"/>
      <c r="H4" s="142"/>
      <c r="I4" s="143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s="6" customFormat="1" ht="126" customHeight="1" x14ac:dyDescent="0.2">
      <c r="A5" s="118"/>
      <c r="B5" s="118"/>
      <c r="C5" s="146"/>
      <c r="D5" s="32" t="s">
        <v>6</v>
      </c>
      <c r="E5" s="32" t="s">
        <v>7</v>
      </c>
      <c r="F5" s="118"/>
      <c r="G5" s="118"/>
      <c r="H5" s="33" t="s">
        <v>48</v>
      </c>
      <c r="I5" s="33" t="s">
        <v>49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x14ac:dyDescent="0.2">
      <c r="A6" s="12">
        <v>1</v>
      </c>
      <c r="B6" s="12">
        <v>2</v>
      </c>
      <c r="C6" s="12">
        <v>3</v>
      </c>
      <c r="D6" s="22">
        <v>4</v>
      </c>
      <c r="E6" s="22">
        <v>5</v>
      </c>
      <c r="F6" s="22">
        <v>11</v>
      </c>
      <c r="G6" s="22">
        <v>11</v>
      </c>
      <c r="H6" s="12"/>
      <c r="I6" s="12"/>
      <c r="J6" s="12">
        <v>8</v>
      </c>
      <c r="K6" s="12">
        <v>9</v>
      </c>
      <c r="L6" s="12">
        <v>10</v>
      </c>
      <c r="M6" s="12">
        <v>17</v>
      </c>
      <c r="N6" s="12">
        <v>18</v>
      </c>
      <c r="O6" s="12">
        <v>14</v>
      </c>
      <c r="P6" s="12">
        <v>15</v>
      </c>
      <c r="Q6" s="12">
        <v>20</v>
      </c>
      <c r="R6" s="12"/>
      <c r="S6" s="12">
        <v>21</v>
      </c>
      <c r="T6" s="12">
        <v>22</v>
      </c>
      <c r="U6" s="13">
        <v>23</v>
      </c>
    </row>
    <row r="7" spans="1:21" x14ac:dyDescent="0.2">
      <c r="A7" s="119">
        <v>1</v>
      </c>
      <c r="B7" s="125" t="s">
        <v>36</v>
      </c>
      <c r="C7" s="128" t="s">
        <v>21</v>
      </c>
      <c r="D7" s="24" t="s">
        <v>8</v>
      </c>
      <c r="E7" s="25">
        <v>3854.62</v>
      </c>
      <c r="F7" s="26">
        <v>4.7699999999999996</v>
      </c>
      <c r="G7" s="26">
        <v>36</v>
      </c>
      <c r="H7" s="3">
        <v>18386.54</v>
      </c>
      <c r="I7" s="3">
        <v>138766.32</v>
      </c>
      <c r="J7" s="20">
        <f>(E7*F7)</f>
        <v>18386.537399999997</v>
      </c>
      <c r="K7" s="20">
        <f>SUM(E7*G7)</f>
        <v>138766.32</v>
      </c>
      <c r="L7" s="20">
        <f>SUM(J7,K7)</f>
        <v>157152.85740000001</v>
      </c>
      <c r="M7" s="21">
        <f>SUM(J7-H7)</f>
        <v>-2.6000000034400728E-3</v>
      </c>
      <c r="N7" s="21">
        <f>SUM(K7-I7)</f>
        <v>0</v>
      </c>
      <c r="O7" s="20"/>
      <c r="P7" s="20"/>
      <c r="Q7" s="21"/>
      <c r="R7" s="21"/>
      <c r="S7" s="21"/>
      <c r="T7" s="21"/>
      <c r="U7" s="18"/>
    </row>
    <row r="8" spans="1:21" x14ac:dyDescent="0.2">
      <c r="A8" s="120"/>
      <c r="B8" s="126"/>
      <c r="C8" s="129"/>
      <c r="D8" s="27" t="s">
        <v>9</v>
      </c>
      <c r="E8" s="28">
        <v>5156.88</v>
      </c>
      <c r="F8" s="26">
        <v>4.7699999999999996</v>
      </c>
      <c r="G8" s="26">
        <v>36</v>
      </c>
      <c r="H8" s="3">
        <v>24598.32</v>
      </c>
      <c r="I8" s="3">
        <v>185647.68</v>
      </c>
      <c r="J8" s="20">
        <f t="shared" ref="J8:J21" si="0">(E8*F8)</f>
        <v>24598.317599999998</v>
      </c>
      <c r="K8" s="20">
        <f>SUM(E8*G8)</f>
        <v>185647.68</v>
      </c>
      <c r="L8" s="20">
        <f t="shared" ref="L8:L9" si="1">SUM(J8,K8)</f>
        <v>210245.9976</v>
      </c>
      <c r="M8" s="21">
        <f t="shared" ref="M8:N9" si="2">SUM(J8-H8)</f>
        <v>-2.4000000012165401E-3</v>
      </c>
      <c r="N8" s="21">
        <f t="shared" si="2"/>
        <v>0</v>
      </c>
      <c r="O8" s="2"/>
      <c r="P8" s="2"/>
      <c r="Q8" s="1"/>
      <c r="R8" s="1"/>
      <c r="S8" s="1"/>
      <c r="T8" s="1"/>
      <c r="U8" s="19"/>
    </row>
    <row r="9" spans="1:21" x14ac:dyDescent="0.2">
      <c r="A9" s="120"/>
      <c r="B9" s="126"/>
      <c r="C9" s="129"/>
      <c r="D9" s="27" t="s">
        <v>10</v>
      </c>
      <c r="E9" s="28">
        <v>5623.8</v>
      </c>
      <c r="F9" s="26">
        <v>4.7699999999999996</v>
      </c>
      <c r="G9" s="26">
        <v>36</v>
      </c>
      <c r="H9" s="3">
        <v>26825.53</v>
      </c>
      <c r="I9" s="3">
        <v>202456.8</v>
      </c>
      <c r="J9" s="20">
        <f t="shared" si="0"/>
        <v>26825.525999999998</v>
      </c>
      <c r="K9" s="20">
        <f>SUM(E9*G9)</f>
        <v>202456.80000000002</v>
      </c>
      <c r="L9" s="20">
        <f t="shared" si="1"/>
        <v>229282.326</v>
      </c>
      <c r="M9" s="21">
        <f t="shared" si="2"/>
        <v>-4.0000000008149073E-3</v>
      </c>
      <c r="N9" s="21">
        <f t="shared" si="2"/>
        <v>2.9103830456733704E-11</v>
      </c>
      <c r="O9" s="2"/>
      <c r="P9" s="2"/>
      <c r="Q9" s="1"/>
      <c r="R9" s="1"/>
      <c r="S9" s="1"/>
      <c r="T9" s="1"/>
      <c r="U9" s="19"/>
    </row>
    <row r="10" spans="1:21" ht="24" x14ac:dyDescent="0.2">
      <c r="A10" s="120"/>
      <c r="B10" s="126"/>
      <c r="C10" s="129"/>
      <c r="D10" s="34" t="s">
        <v>52</v>
      </c>
      <c r="E10" s="16">
        <f>SUM(E7,E8,E9)</f>
        <v>14635.3</v>
      </c>
      <c r="F10" s="16"/>
      <c r="G10" s="16"/>
      <c r="H10" s="44">
        <f>SUM(H7:H9)</f>
        <v>69810.39</v>
      </c>
      <c r="I10" s="44">
        <f>SUM(I7:I9)</f>
        <v>526870.80000000005</v>
      </c>
      <c r="J10" s="16">
        <f t="shared" ref="J10:T10" si="3">SUM(J7,J8,J9)</f>
        <v>69810.380999999994</v>
      </c>
      <c r="K10" s="16">
        <f t="shared" si="3"/>
        <v>526870.80000000005</v>
      </c>
      <c r="L10" s="16">
        <f t="shared" si="3"/>
        <v>596681.18099999998</v>
      </c>
      <c r="M10" s="16">
        <f t="shared" si="3"/>
        <v>-9.0000000054715201E-3</v>
      </c>
      <c r="N10" s="16">
        <f t="shared" si="3"/>
        <v>2.9103830456733704E-11</v>
      </c>
      <c r="O10" s="16">
        <f t="shared" si="3"/>
        <v>0</v>
      </c>
      <c r="P10" s="16">
        <f t="shared" si="3"/>
        <v>0</v>
      </c>
      <c r="Q10" s="16">
        <f t="shared" si="3"/>
        <v>0</v>
      </c>
      <c r="R10" s="16"/>
      <c r="S10" s="16">
        <f t="shared" si="3"/>
        <v>0</v>
      </c>
      <c r="T10" s="16">
        <f t="shared" si="3"/>
        <v>0</v>
      </c>
      <c r="U10" s="17"/>
    </row>
    <row r="11" spans="1:21" x14ac:dyDescent="0.2">
      <c r="A11" s="120"/>
      <c r="B11" s="126"/>
      <c r="C11" s="129"/>
      <c r="D11" s="27" t="s">
        <v>11</v>
      </c>
      <c r="E11" s="28">
        <v>6037.32</v>
      </c>
      <c r="F11" s="26">
        <v>4.7699999999999996</v>
      </c>
      <c r="G11" s="26">
        <v>36</v>
      </c>
      <c r="H11" s="3">
        <v>28798.02</v>
      </c>
      <c r="I11" s="3">
        <v>217343.52</v>
      </c>
      <c r="J11" s="20">
        <f t="shared" si="0"/>
        <v>28798.016399999997</v>
      </c>
      <c r="K11" s="20">
        <f>(E11*G11)</f>
        <v>217343.52</v>
      </c>
      <c r="L11" s="20">
        <f>SUM(J11,K11)</f>
        <v>246141.53639999998</v>
      </c>
      <c r="M11" s="21">
        <f>SUM(J11-H11)</f>
        <v>-3.6000000036437996E-3</v>
      </c>
      <c r="N11" s="21">
        <f>SUM(K11-I11)</f>
        <v>0</v>
      </c>
      <c r="O11" s="2"/>
      <c r="P11" s="2"/>
      <c r="Q11" s="1"/>
      <c r="R11" s="1"/>
      <c r="S11" s="1"/>
      <c r="T11" s="1"/>
      <c r="U11" s="19"/>
    </row>
    <row r="12" spans="1:21" x14ac:dyDescent="0.2">
      <c r="A12" s="120"/>
      <c r="B12" s="126"/>
      <c r="C12" s="129"/>
      <c r="D12" s="27" t="s">
        <v>12</v>
      </c>
      <c r="E12" s="28">
        <v>5784.82</v>
      </c>
      <c r="F12" s="26">
        <v>4.7699999999999996</v>
      </c>
      <c r="G12" s="26">
        <v>36</v>
      </c>
      <c r="H12" s="3">
        <v>27593.59</v>
      </c>
      <c r="I12" s="3">
        <v>208253.52</v>
      </c>
      <c r="J12" s="20">
        <f t="shared" si="0"/>
        <v>27593.591399999998</v>
      </c>
      <c r="K12" s="20">
        <f>(E12*G12)</f>
        <v>208253.52</v>
      </c>
      <c r="L12" s="20">
        <f t="shared" ref="L12:L13" si="4">SUM(J12,K12)</f>
        <v>235847.11139999999</v>
      </c>
      <c r="M12" s="21">
        <f t="shared" ref="M12:M13" si="5">SUM(J12-H12)</f>
        <v>1.3999999973748345E-3</v>
      </c>
      <c r="N12" s="21">
        <f t="shared" ref="N12:N13" si="6">SUM(K12-I12)</f>
        <v>0</v>
      </c>
      <c r="O12" s="2"/>
      <c r="P12" s="2"/>
      <c r="Q12" s="71">
        <v>114667.2</v>
      </c>
      <c r="R12" s="71"/>
      <c r="S12" s="1"/>
      <c r="T12" s="1"/>
      <c r="U12" s="19"/>
    </row>
    <row r="13" spans="1:21" x14ac:dyDescent="0.2">
      <c r="A13" s="120"/>
      <c r="B13" s="126"/>
      <c r="C13" s="129"/>
      <c r="D13" s="27" t="s">
        <v>13</v>
      </c>
      <c r="E13" s="28">
        <v>6147.82</v>
      </c>
      <c r="F13" s="26">
        <v>4.7699999999999996</v>
      </c>
      <c r="G13" s="26">
        <v>36</v>
      </c>
      <c r="H13" s="3">
        <v>29325.1</v>
      </c>
      <c r="I13" s="3">
        <v>221321.52</v>
      </c>
      <c r="J13" s="20">
        <f t="shared" si="0"/>
        <v>29325.101399999996</v>
      </c>
      <c r="K13" s="20">
        <f>(E13*G13)</f>
        <v>221321.52</v>
      </c>
      <c r="L13" s="20">
        <f t="shared" si="4"/>
        <v>250646.62139999997</v>
      </c>
      <c r="M13" s="21">
        <f t="shared" si="5"/>
        <v>1.3999999973748345E-3</v>
      </c>
      <c r="N13" s="21">
        <f t="shared" si="6"/>
        <v>0</v>
      </c>
      <c r="O13" s="2"/>
      <c r="P13" s="2"/>
      <c r="Q13" s="1">
        <v>203913</v>
      </c>
      <c r="R13" s="1"/>
      <c r="S13" s="1"/>
      <c r="T13" s="1"/>
      <c r="U13" s="19"/>
    </row>
    <row r="14" spans="1:21" ht="24" x14ac:dyDescent="0.2">
      <c r="A14" s="120"/>
      <c r="B14" s="126"/>
      <c r="C14" s="129"/>
      <c r="D14" s="34" t="s">
        <v>53</v>
      </c>
      <c r="E14" s="16">
        <f>SUM(E11,E12,E13)</f>
        <v>17969.96</v>
      </c>
      <c r="F14" s="16"/>
      <c r="G14" s="16"/>
      <c r="H14" s="44">
        <f>SUM(H11:H13)</f>
        <v>85716.709999999992</v>
      </c>
      <c r="I14" s="44">
        <f>SUM(I11:I13)</f>
        <v>646918.55999999994</v>
      </c>
      <c r="J14" s="16">
        <f t="shared" ref="J14:T14" si="7">SUM(J11,J12,J13)</f>
        <v>85716.709199999998</v>
      </c>
      <c r="K14" s="16">
        <f t="shared" si="7"/>
        <v>646918.55999999994</v>
      </c>
      <c r="L14" s="16">
        <f t="shared" si="7"/>
        <v>732635.26919999998</v>
      </c>
      <c r="M14" s="16">
        <f t="shared" si="7"/>
        <v>-8.0000000889413059E-4</v>
      </c>
      <c r="N14" s="16">
        <f t="shared" si="7"/>
        <v>0</v>
      </c>
      <c r="O14" s="16">
        <f t="shared" si="7"/>
        <v>0</v>
      </c>
      <c r="P14" s="16">
        <f t="shared" si="7"/>
        <v>0</v>
      </c>
      <c r="Q14" s="16">
        <f t="shared" si="7"/>
        <v>318580.2</v>
      </c>
      <c r="R14" s="16"/>
      <c r="S14" s="16">
        <f t="shared" si="7"/>
        <v>0</v>
      </c>
      <c r="T14" s="16">
        <f t="shared" si="7"/>
        <v>0</v>
      </c>
      <c r="U14" s="17"/>
    </row>
    <row r="15" spans="1:21" ht="12.75" customHeight="1" x14ac:dyDescent="0.2">
      <c r="A15" s="120"/>
      <c r="B15" s="134"/>
      <c r="C15" s="129"/>
      <c r="D15" s="27" t="s">
        <v>14</v>
      </c>
      <c r="E15" s="28">
        <v>5883.24</v>
      </c>
      <c r="F15" s="26">
        <v>4.7699999999999996</v>
      </c>
      <c r="G15" s="26">
        <v>36</v>
      </c>
      <c r="H15" s="3">
        <v>28063.05</v>
      </c>
      <c r="I15" s="3">
        <v>211796.64</v>
      </c>
      <c r="J15" s="20">
        <f t="shared" si="0"/>
        <v>28063.054799999998</v>
      </c>
      <c r="K15" s="20">
        <f>(E15*G15)</f>
        <v>211796.63999999998</v>
      </c>
      <c r="L15" s="20">
        <f>SUM(J15,K15)</f>
        <v>239859.6948</v>
      </c>
      <c r="M15" s="21">
        <f>SUM(J15-H15)</f>
        <v>4.7999999987951014E-3</v>
      </c>
      <c r="N15" s="21">
        <f>SUM(K15-I15)</f>
        <v>-2.9103830456733704E-11</v>
      </c>
      <c r="O15" s="2"/>
      <c r="P15" s="2"/>
      <c r="Q15" s="1"/>
      <c r="R15" s="1"/>
      <c r="S15" s="1"/>
      <c r="T15" s="1"/>
      <c r="U15" s="19"/>
    </row>
    <row r="16" spans="1:21" x14ac:dyDescent="0.2">
      <c r="A16" s="120"/>
      <c r="B16" s="134"/>
      <c r="C16" s="129"/>
      <c r="D16" s="27" t="s">
        <v>15</v>
      </c>
      <c r="E16" s="28">
        <v>6685.68</v>
      </c>
      <c r="F16" s="26">
        <v>4.7699999999999996</v>
      </c>
      <c r="G16" s="26">
        <v>36</v>
      </c>
      <c r="H16" s="3">
        <v>31890.69</v>
      </c>
      <c r="I16" s="3">
        <v>240684.48</v>
      </c>
      <c r="J16" s="20">
        <f t="shared" si="0"/>
        <v>31890.693599999999</v>
      </c>
      <c r="K16" s="20">
        <f>(E16*G16)</f>
        <v>240684.48</v>
      </c>
      <c r="L16" s="20">
        <f t="shared" ref="L16:L17" si="8">SUM(J16,K16)</f>
        <v>272575.17359999998</v>
      </c>
      <c r="M16" s="21">
        <f t="shared" ref="M16:M17" si="9">SUM(J16-H16)</f>
        <v>3.6000000000058208E-3</v>
      </c>
      <c r="N16" s="21">
        <f t="shared" ref="N16:N17" si="10">SUM(K16-I16)</f>
        <v>0</v>
      </c>
      <c r="O16" s="2"/>
      <c r="P16" s="2"/>
      <c r="Q16" s="1"/>
      <c r="R16" s="1"/>
      <c r="S16" s="1"/>
      <c r="T16" s="1"/>
      <c r="U16" s="19"/>
    </row>
    <row r="17" spans="1:21" x14ac:dyDescent="0.2">
      <c r="A17" s="120"/>
      <c r="B17" s="134"/>
      <c r="C17" s="129"/>
      <c r="D17" s="27" t="s">
        <v>16</v>
      </c>
      <c r="E17" s="28">
        <v>5584.48</v>
      </c>
      <c r="F17" s="26">
        <v>4.7699999999999996</v>
      </c>
      <c r="G17" s="26">
        <v>36</v>
      </c>
      <c r="H17" s="3">
        <v>26637.97</v>
      </c>
      <c r="I17" s="3">
        <v>201041.28</v>
      </c>
      <c r="J17" s="20">
        <f t="shared" si="0"/>
        <v>26637.969599999997</v>
      </c>
      <c r="K17" s="20">
        <f>(E17*G17)</f>
        <v>201041.27999999997</v>
      </c>
      <c r="L17" s="20">
        <f t="shared" si="8"/>
        <v>227679.24959999998</v>
      </c>
      <c r="M17" s="21">
        <f t="shared" si="9"/>
        <v>-4.0000000444706529E-4</v>
      </c>
      <c r="N17" s="21">
        <f t="shared" si="10"/>
        <v>-2.9103830456733704E-11</v>
      </c>
      <c r="O17" s="2"/>
      <c r="P17" s="2"/>
      <c r="Q17" s="1"/>
      <c r="R17" s="1"/>
      <c r="S17" s="1"/>
      <c r="T17" s="1"/>
      <c r="U17" s="19"/>
    </row>
    <row r="18" spans="1:21" ht="24" x14ac:dyDescent="0.2">
      <c r="A18" s="120"/>
      <c r="B18" s="134"/>
      <c r="C18" s="129"/>
      <c r="D18" s="34" t="s">
        <v>54</v>
      </c>
      <c r="E18" s="16">
        <f>SUM(E15,E16,E17)</f>
        <v>18153.400000000001</v>
      </c>
      <c r="F18" s="16"/>
      <c r="G18" s="16"/>
      <c r="H18" s="44">
        <f>SUM(H15:H17)</f>
        <v>86591.709999999992</v>
      </c>
      <c r="I18" s="44">
        <f>SUM(I15:I17)</f>
        <v>653522.4</v>
      </c>
      <c r="J18" s="16">
        <f t="shared" ref="J18:T18" si="11">SUM(J15,J16,J17)</f>
        <v>86591.717999999993</v>
      </c>
      <c r="K18" s="16">
        <f t="shared" si="11"/>
        <v>653522.39999999991</v>
      </c>
      <c r="L18" s="16">
        <f t="shared" si="11"/>
        <v>740114.11800000002</v>
      </c>
      <c r="M18" s="16">
        <f t="shared" si="11"/>
        <v>7.9999999943538569E-3</v>
      </c>
      <c r="N18" s="16">
        <f t="shared" si="11"/>
        <v>-5.8207660913467407E-11</v>
      </c>
      <c r="O18" s="16">
        <f t="shared" si="11"/>
        <v>0</v>
      </c>
      <c r="P18" s="16">
        <f t="shared" si="11"/>
        <v>0</v>
      </c>
      <c r="Q18" s="16">
        <f t="shared" si="11"/>
        <v>0</v>
      </c>
      <c r="R18" s="16"/>
      <c r="S18" s="16">
        <f t="shared" si="11"/>
        <v>0</v>
      </c>
      <c r="T18" s="16">
        <f t="shared" si="11"/>
        <v>0</v>
      </c>
      <c r="U18" s="17"/>
    </row>
    <row r="19" spans="1:21" x14ac:dyDescent="0.2">
      <c r="A19" s="120"/>
      <c r="B19" s="134"/>
      <c r="C19" s="129"/>
      <c r="D19" s="27" t="s">
        <v>17</v>
      </c>
      <c r="E19" s="28">
        <v>5660.42</v>
      </c>
      <c r="F19" s="26">
        <v>4.7699999999999996</v>
      </c>
      <c r="G19" s="26">
        <v>36</v>
      </c>
      <c r="H19" s="3">
        <v>27000.2</v>
      </c>
      <c r="I19" s="3">
        <v>203775.12</v>
      </c>
      <c r="J19" s="20">
        <f t="shared" si="0"/>
        <v>27000.203399999999</v>
      </c>
      <c r="K19" s="20">
        <f>(E19*G19)</f>
        <v>203775.12</v>
      </c>
      <c r="L19" s="20">
        <f>SUM(J19,K19)</f>
        <v>230775.32339999999</v>
      </c>
      <c r="M19" s="21">
        <f>SUM(J19-H19)</f>
        <v>3.3999999977822881E-3</v>
      </c>
      <c r="N19" s="21">
        <f>SUM(K19-I19)</f>
        <v>0</v>
      </c>
      <c r="O19" s="2"/>
      <c r="P19" s="2"/>
      <c r="Q19" s="1"/>
      <c r="R19" s="1"/>
      <c r="S19" s="1"/>
      <c r="T19" s="1"/>
      <c r="U19" s="19"/>
    </row>
    <row r="20" spans="1:21" x14ac:dyDescent="0.2">
      <c r="A20" s="120"/>
      <c r="B20" s="134"/>
      <c r="C20" s="129"/>
      <c r="D20" s="27" t="s">
        <v>18</v>
      </c>
      <c r="E20" s="28">
        <v>5067.18</v>
      </c>
      <c r="F20" s="26">
        <v>4.7699999999999996</v>
      </c>
      <c r="G20" s="26">
        <v>36</v>
      </c>
      <c r="H20" s="3">
        <v>24170.45</v>
      </c>
      <c r="I20" s="3">
        <v>182418.48</v>
      </c>
      <c r="J20" s="20">
        <f t="shared" si="0"/>
        <v>24170.4486</v>
      </c>
      <c r="K20" s="20">
        <f>(E20*G20)</f>
        <v>182418.48</v>
      </c>
      <c r="L20" s="20">
        <f t="shared" ref="L20:L21" si="12">SUM(J20,K20)</f>
        <v>206588.92860000001</v>
      </c>
      <c r="M20" s="21">
        <f t="shared" ref="M20:M21" si="13">SUM(J20-H20)</f>
        <v>-1.4000000010128133E-3</v>
      </c>
      <c r="N20" s="21">
        <f t="shared" ref="N20:N21" si="14">SUM(K20-I20)</f>
        <v>0</v>
      </c>
      <c r="O20" s="2"/>
      <c r="P20" s="2"/>
      <c r="Q20" s="1"/>
      <c r="R20" s="1"/>
      <c r="S20" s="1"/>
      <c r="T20" s="1"/>
      <c r="U20" s="19"/>
    </row>
    <row r="21" spans="1:21" x14ac:dyDescent="0.2">
      <c r="A21" s="121"/>
      <c r="B21" s="135"/>
      <c r="C21" s="130"/>
      <c r="D21" s="27" t="s">
        <v>19</v>
      </c>
      <c r="E21" s="28">
        <v>4623.8999999999996</v>
      </c>
      <c r="F21" s="26">
        <v>4.7699999999999996</v>
      </c>
      <c r="G21" s="26">
        <v>36</v>
      </c>
      <c r="H21" s="3">
        <v>22056</v>
      </c>
      <c r="I21" s="3">
        <v>166460.4</v>
      </c>
      <c r="J21" s="20">
        <f t="shared" si="0"/>
        <v>22056.002999999997</v>
      </c>
      <c r="K21" s="20">
        <f>(E21*G21)</f>
        <v>166460.4</v>
      </c>
      <c r="L21" s="20">
        <f t="shared" si="12"/>
        <v>188516.40299999999</v>
      </c>
      <c r="M21" s="21">
        <f t="shared" si="13"/>
        <v>2.9999999969732016E-3</v>
      </c>
      <c r="N21" s="21">
        <f t="shared" si="14"/>
        <v>0</v>
      </c>
      <c r="O21" s="2"/>
      <c r="P21" s="2"/>
      <c r="Q21" s="1"/>
      <c r="R21" s="1"/>
      <c r="S21" s="1"/>
      <c r="T21" s="1"/>
      <c r="U21" s="19"/>
    </row>
    <row r="22" spans="1:21" ht="24" x14ac:dyDescent="0.2">
      <c r="A22" s="14"/>
      <c r="B22" s="14"/>
      <c r="C22" s="23"/>
      <c r="D22" s="34" t="s">
        <v>55</v>
      </c>
      <c r="E22" s="16">
        <f>SUM(E19,E20,E21)</f>
        <v>15351.5</v>
      </c>
      <c r="F22" s="16"/>
      <c r="G22" s="16"/>
      <c r="H22" s="44">
        <f>SUM(H19:H21)</f>
        <v>73226.649999999994</v>
      </c>
      <c r="I22" s="44">
        <f>SUM(I19:I21)</f>
        <v>552654</v>
      </c>
      <c r="J22" s="16">
        <f t="shared" ref="J22:T22" si="15">SUM(J19,J20,J21)</f>
        <v>73226.654999999999</v>
      </c>
      <c r="K22" s="16">
        <f t="shared" si="15"/>
        <v>552654</v>
      </c>
      <c r="L22" s="16">
        <f t="shared" si="15"/>
        <v>625880.65500000003</v>
      </c>
      <c r="M22" s="16">
        <f t="shared" si="15"/>
        <v>4.9999999937426765E-3</v>
      </c>
      <c r="N22" s="16">
        <f t="shared" si="15"/>
        <v>0</v>
      </c>
      <c r="O22" s="16">
        <f t="shared" si="15"/>
        <v>0</v>
      </c>
      <c r="P22" s="16">
        <f t="shared" si="15"/>
        <v>0</v>
      </c>
      <c r="Q22" s="16">
        <f t="shared" si="15"/>
        <v>0</v>
      </c>
      <c r="R22" s="16"/>
      <c r="S22" s="16">
        <f t="shared" si="15"/>
        <v>0</v>
      </c>
      <c r="T22" s="16">
        <f t="shared" si="15"/>
        <v>0</v>
      </c>
      <c r="U22" s="17"/>
    </row>
    <row r="23" spans="1:21" s="43" customFormat="1" ht="24" x14ac:dyDescent="0.2">
      <c r="A23" s="73"/>
      <c r="B23" s="73"/>
      <c r="C23" s="74"/>
      <c r="D23" s="72" t="s">
        <v>58</v>
      </c>
      <c r="E23" s="75">
        <f>SUM(E10+E14+E18+E22)</f>
        <v>66110.16</v>
      </c>
      <c r="F23" s="75"/>
      <c r="G23" s="75"/>
      <c r="H23" s="76">
        <f>SUM(H22,H18,H14,H10)</f>
        <v>315345.45999999996</v>
      </c>
      <c r="I23" s="76">
        <f>SUM(I22,I18,I14,I10)</f>
        <v>2379965.7599999998</v>
      </c>
      <c r="J23" s="75">
        <f t="shared" ref="J23:T23" si="16">SUM(J10+J14+J18+J22)</f>
        <v>315345.4632</v>
      </c>
      <c r="K23" s="75">
        <f t="shared" si="16"/>
        <v>2379965.7599999998</v>
      </c>
      <c r="L23" s="75">
        <f t="shared" si="16"/>
        <v>2695311.2231999999</v>
      </c>
      <c r="M23" s="75">
        <f t="shared" si="16"/>
        <v>3.1999999737308826E-3</v>
      </c>
      <c r="N23" s="75">
        <f t="shared" si="16"/>
        <v>-2.9103830456733704E-11</v>
      </c>
      <c r="O23" s="75">
        <f t="shared" si="16"/>
        <v>0</v>
      </c>
      <c r="P23" s="75">
        <f t="shared" si="16"/>
        <v>0</v>
      </c>
      <c r="Q23" s="75">
        <f t="shared" si="16"/>
        <v>318580.2</v>
      </c>
      <c r="R23" s="75"/>
      <c r="S23" s="75">
        <f t="shared" si="16"/>
        <v>0</v>
      </c>
      <c r="T23" s="75">
        <f t="shared" si="16"/>
        <v>0</v>
      </c>
      <c r="U23" s="77"/>
    </row>
    <row r="24" spans="1:21" s="43" customFormat="1" ht="36" x14ac:dyDescent="0.2">
      <c r="A24" s="38"/>
      <c r="B24" s="38"/>
      <c r="C24" s="39"/>
      <c r="D24" s="40" t="s">
        <v>59</v>
      </c>
      <c r="E24" s="41">
        <f>E23+'2015'!E24</f>
        <v>399739.56999999995</v>
      </c>
      <c r="F24" s="41"/>
      <c r="G24" s="41"/>
      <c r="H24" s="41">
        <f>H23+'2015'!H24</f>
        <v>1906757.72</v>
      </c>
      <c r="I24" s="41">
        <f>I23+'2015'!I24</f>
        <v>6586873.9500000002</v>
      </c>
      <c r="J24" s="41">
        <f>J23+'2015'!J24</f>
        <v>1906757.7489</v>
      </c>
      <c r="K24" s="41">
        <f>K23+'2015'!K24</f>
        <v>6586873.9500000002</v>
      </c>
      <c r="L24" s="41">
        <f>L23+'2015'!L24</f>
        <v>8493631.6988999993</v>
      </c>
      <c r="M24" s="41">
        <f>M23+'2015'!M24</f>
        <v>2.8899999862915138E-2</v>
      </c>
      <c r="N24" s="41">
        <f>N23+'2015'!N24</f>
        <v>-3.2741809263825417E-11</v>
      </c>
      <c r="O24" s="41">
        <f>O23+'2015'!O24</f>
        <v>0</v>
      </c>
      <c r="P24" s="41">
        <f>P23+'2015'!P24</f>
        <v>0</v>
      </c>
      <c r="Q24" s="41">
        <f>Q23+'2015'!Q24</f>
        <v>2818580.2</v>
      </c>
      <c r="R24" s="41">
        <f>SUM(I24-Q24)</f>
        <v>3768293.75</v>
      </c>
      <c r="S24" s="41">
        <f>S23+'2015'!S24</f>
        <v>0</v>
      </c>
      <c r="T24" s="41">
        <f>T23+'2015'!T24</f>
        <v>0</v>
      </c>
      <c r="U24" s="42"/>
    </row>
    <row r="25" spans="1:21" ht="12.75" customHeight="1" x14ac:dyDescent="0.2">
      <c r="A25" s="119">
        <v>2</v>
      </c>
      <c r="B25" s="125" t="s">
        <v>32</v>
      </c>
      <c r="C25" s="131" t="s">
        <v>22</v>
      </c>
      <c r="D25" s="5" t="s">
        <v>8</v>
      </c>
      <c r="E25" s="30">
        <v>550.1</v>
      </c>
      <c r="F25" s="26">
        <v>4.7699999999999996</v>
      </c>
      <c r="G25" s="26">
        <v>36</v>
      </c>
      <c r="H25" s="3">
        <v>2623.98</v>
      </c>
      <c r="I25" s="3">
        <v>19803.599999999999</v>
      </c>
      <c r="J25" s="2">
        <f>(E25*F25)</f>
        <v>2623.9769999999999</v>
      </c>
      <c r="K25" s="2">
        <f>(E25*G25)</f>
        <v>19803.600000000002</v>
      </c>
      <c r="L25" s="20">
        <f>SUM(J25,K25)</f>
        <v>22427.577000000001</v>
      </c>
      <c r="M25" s="21">
        <f>SUM(J25-H25)</f>
        <v>-3.0000000001564331E-3</v>
      </c>
      <c r="N25" s="21">
        <f>SUM(K25-I25)</f>
        <v>3.637978807091713E-12</v>
      </c>
      <c r="O25" s="2"/>
      <c r="P25" s="2"/>
      <c r="Q25" s="1"/>
      <c r="R25" s="1"/>
      <c r="S25" s="1"/>
      <c r="T25" s="1"/>
      <c r="U25" s="19"/>
    </row>
    <row r="26" spans="1:21" x14ac:dyDescent="0.2">
      <c r="A26" s="120"/>
      <c r="B26" s="126"/>
      <c r="C26" s="132"/>
      <c r="D26" s="5" t="s">
        <v>9</v>
      </c>
      <c r="E26" s="31">
        <v>687.06</v>
      </c>
      <c r="F26" s="26">
        <v>4.7699999999999996</v>
      </c>
      <c r="G26" s="26">
        <v>36</v>
      </c>
      <c r="H26" s="3">
        <v>3277.28</v>
      </c>
      <c r="I26" s="3">
        <v>24734.16</v>
      </c>
      <c r="J26" s="2">
        <f>(E26*F26)</f>
        <v>3277.2761999999993</v>
      </c>
      <c r="K26" s="2">
        <f t="shared" ref="K26:K27" si="17">(E26*G26)</f>
        <v>24734.159999999996</v>
      </c>
      <c r="L26" s="20">
        <f t="shared" ref="L26:L27" si="18">SUM(J26,K26)</f>
        <v>28011.436199999996</v>
      </c>
      <c r="M26" s="21">
        <f t="shared" ref="M26:M27" si="19">SUM(J26-H26)</f>
        <v>-3.8000000008651114E-3</v>
      </c>
      <c r="N26" s="21">
        <f t="shared" ref="N26:N27" si="20">SUM(K26-I26)</f>
        <v>-3.637978807091713E-12</v>
      </c>
      <c r="O26" s="2"/>
      <c r="P26" s="2"/>
      <c r="Q26" s="1">
        <v>34920</v>
      </c>
      <c r="R26" s="1"/>
      <c r="S26" s="1"/>
      <c r="T26" s="1"/>
      <c r="U26" s="19"/>
    </row>
    <row r="27" spans="1:21" x14ac:dyDescent="0.2">
      <c r="A27" s="120"/>
      <c r="B27" s="126"/>
      <c r="C27" s="132"/>
      <c r="D27" s="5" t="s">
        <v>10</v>
      </c>
      <c r="E27" s="31">
        <v>783.66</v>
      </c>
      <c r="F27" s="26">
        <v>4.7699999999999996</v>
      </c>
      <c r="G27" s="26">
        <v>36</v>
      </c>
      <c r="H27" s="3">
        <v>3738.06</v>
      </c>
      <c r="I27" s="3">
        <v>28211.759999999998</v>
      </c>
      <c r="J27" s="2">
        <f>(E27*F27)</f>
        <v>3738.0581999999995</v>
      </c>
      <c r="K27" s="2">
        <f t="shared" si="17"/>
        <v>28211.759999999998</v>
      </c>
      <c r="L27" s="20">
        <f t="shared" si="18"/>
        <v>31949.818199999998</v>
      </c>
      <c r="M27" s="21">
        <f t="shared" si="19"/>
        <v>-1.8000000004576577E-3</v>
      </c>
      <c r="N27" s="21">
        <f t="shared" si="20"/>
        <v>0</v>
      </c>
      <c r="O27" s="2"/>
      <c r="P27" s="2"/>
      <c r="Q27" s="1"/>
      <c r="R27" s="1"/>
      <c r="S27" s="1"/>
      <c r="T27" s="1"/>
      <c r="U27" s="19"/>
    </row>
    <row r="28" spans="1:21" ht="24" x14ac:dyDescent="0.2">
      <c r="A28" s="120"/>
      <c r="B28" s="126"/>
      <c r="C28" s="132"/>
      <c r="D28" s="34" t="s">
        <v>52</v>
      </c>
      <c r="E28" s="16">
        <f>SUM(E25,E26,E27)</f>
        <v>2020.8199999999997</v>
      </c>
      <c r="F28" s="16"/>
      <c r="G28" s="16"/>
      <c r="H28" s="44">
        <f>SUM(H25:H27)</f>
        <v>9639.32</v>
      </c>
      <c r="I28" s="44">
        <f>SUM(I25:I27)</f>
        <v>72749.51999999999</v>
      </c>
      <c r="J28" s="16">
        <f t="shared" ref="J28:T28" si="21">SUM(J25,J26,J27)</f>
        <v>9639.3113999999987</v>
      </c>
      <c r="K28" s="16">
        <f t="shared" si="21"/>
        <v>72749.51999999999</v>
      </c>
      <c r="L28" s="16">
        <f t="shared" si="21"/>
        <v>82388.831399999995</v>
      </c>
      <c r="M28" s="16">
        <f t="shared" si="21"/>
        <v>-8.6000000014792022E-3</v>
      </c>
      <c r="N28" s="16">
        <f t="shared" si="21"/>
        <v>0</v>
      </c>
      <c r="O28" s="16">
        <f t="shared" si="21"/>
        <v>0</v>
      </c>
      <c r="P28" s="16">
        <f t="shared" si="21"/>
        <v>0</v>
      </c>
      <c r="Q28" s="16">
        <f t="shared" si="21"/>
        <v>34920</v>
      </c>
      <c r="R28" s="16"/>
      <c r="S28" s="16">
        <f t="shared" si="21"/>
        <v>0</v>
      </c>
      <c r="T28" s="16">
        <f t="shared" si="21"/>
        <v>0</v>
      </c>
      <c r="U28" s="17"/>
    </row>
    <row r="29" spans="1:21" x14ac:dyDescent="0.2">
      <c r="A29" s="120"/>
      <c r="B29" s="126"/>
      <c r="C29" s="132"/>
      <c r="D29" s="5" t="s">
        <v>11</v>
      </c>
      <c r="E29" s="30">
        <v>775.94</v>
      </c>
      <c r="F29" s="26">
        <v>4.7699999999999996</v>
      </c>
      <c r="G29" s="26">
        <v>36</v>
      </c>
      <c r="H29" s="3">
        <v>3701.23</v>
      </c>
      <c r="I29" s="3">
        <v>27933.84</v>
      </c>
      <c r="J29" s="2">
        <f>(E29*F29)</f>
        <v>3701.2338</v>
      </c>
      <c r="K29" s="2">
        <f>(E29*G29)</f>
        <v>27933.840000000004</v>
      </c>
      <c r="L29" s="20">
        <f>SUM(J29,K29)</f>
        <v>31635.073800000006</v>
      </c>
      <c r="M29" s="21">
        <f>SUM(J29-H29)</f>
        <v>3.7999999999556167E-3</v>
      </c>
      <c r="N29" s="21">
        <f>SUM(K29-I29)</f>
        <v>3.637978807091713E-12</v>
      </c>
      <c r="O29" s="2"/>
      <c r="P29" s="2"/>
      <c r="Q29" s="1"/>
      <c r="R29" s="1"/>
      <c r="S29" s="1"/>
      <c r="T29" s="1"/>
      <c r="U29" s="19"/>
    </row>
    <row r="30" spans="1:21" x14ac:dyDescent="0.2">
      <c r="A30" s="120"/>
      <c r="B30" s="126"/>
      <c r="C30" s="132"/>
      <c r="D30" s="5" t="s">
        <v>12</v>
      </c>
      <c r="E30" s="30">
        <v>749.92</v>
      </c>
      <c r="F30" s="26">
        <v>4.7699999999999996</v>
      </c>
      <c r="G30" s="26">
        <v>36</v>
      </c>
      <c r="H30" s="3">
        <v>3577.12</v>
      </c>
      <c r="I30" s="3">
        <v>26997.119999999999</v>
      </c>
      <c r="J30" s="2">
        <f>(E30*F30)</f>
        <v>3577.1183999999994</v>
      </c>
      <c r="K30" s="2">
        <f t="shared" ref="K30:K31" si="22">(E30*G30)</f>
        <v>26997.119999999999</v>
      </c>
      <c r="L30" s="20">
        <f t="shared" ref="L30:L31" si="23">SUM(J30,K30)</f>
        <v>30574.238399999998</v>
      </c>
      <c r="M30" s="21">
        <f t="shared" ref="M30:M31" si="24">SUM(J30-H30)</f>
        <v>-1.6000000005078618E-3</v>
      </c>
      <c r="N30" s="21">
        <f t="shared" ref="N30:N31" si="25">SUM(K30-I30)</f>
        <v>0</v>
      </c>
      <c r="O30" s="2"/>
      <c r="P30" s="2"/>
      <c r="Q30" s="1"/>
      <c r="R30" s="1"/>
      <c r="S30" s="1"/>
      <c r="T30" s="1"/>
      <c r="U30" s="19"/>
    </row>
    <row r="31" spans="1:21" x14ac:dyDescent="0.2">
      <c r="A31" s="120"/>
      <c r="B31" s="126"/>
      <c r="C31" s="132"/>
      <c r="D31" s="5" t="s">
        <v>13</v>
      </c>
      <c r="E31" s="30">
        <v>725.12</v>
      </c>
      <c r="F31" s="26">
        <v>4.7699999999999996</v>
      </c>
      <c r="G31" s="26">
        <v>36</v>
      </c>
      <c r="H31" s="3">
        <v>3458.82</v>
      </c>
      <c r="I31" s="3">
        <v>26104.32</v>
      </c>
      <c r="J31" s="2">
        <f>(E31*F31)</f>
        <v>3458.8223999999996</v>
      </c>
      <c r="K31" s="2">
        <f t="shared" si="22"/>
        <v>26104.32</v>
      </c>
      <c r="L31" s="20">
        <f t="shared" si="23"/>
        <v>29563.142400000001</v>
      </c>
      <c r="M31" s="21">
        <f t="shared" si="24"/>
        <v>2.3999999993975507E-3</v>
      </c>
      <c r="N31" s="21">
        <f t="shared" si="25"/>
        <v>0</v>
      </c>
      <c r="O31" s="2"/>
      <c r="P31" s="2"/>
      <c r="Q31" s="1"/>
      <c r="R31" s="1"/>
      <c r="S31" s="1"/>
      <c r="T31" s="1"/>
      <c r="U31" s="19"/>
    </row>
    <row r="32" spans="1:21" ht="24" x14ac:dyDescent="0.2">
      <c r="A32" s="120"/>
      <c r="B32" s="126"/>
      <c r="C32" s="132"/>
      <c r="D32" s="34" t="s">
        <v>53</v>
      </c>
      <c r="E32" s="16">
        <f>SUM(E29,E30,E31)</f>
        <v>2250.98</v>
      </c>
      <c r="F32" s="16"/>
      <c r="G32" s="16"/>
      <c r="H32" s="44">
        <f>SUM(H29:H31)</f>
        <v>10737.17</v>
      </c>
      <c r="I32" s="44">
        <f>SUM(I29:I31)</f>
        <v>81035.28</v>
      </c>
      <c r="J32" s="16">
        <f t="shared" ref="J32:T32" si="26">SUM(J29,J30,J31)</f>
        <v>10737.174599999998</v>
      </c>
      <c r="K32" s="16">
        <f t="shared" si="26"/>
        <v>81035.28</v>
      </c>
      <c r="L32" s="16">
        <f t="shared" si="26"/>
        <v>91772.454599999997</v>
      </c>
      <c r="M32" s="16">
        <f t="shared" si="26"/>
        <v>4.5999999988453055E-3</v>
      </c>
      <c r="N32" s="16">
        <f t="shared" si="26"/>
        <v>3.637978807091713E-12</v>
      </c>
      <c r="O32" s="16">
        <f t="shared" si="26"/>
        <v>0</v>
      </c>
      <c r="P32" s="16">
        <f t="shared" si="26"/>
        <v>0</v>
      </c>
      <c r="Q32" s="16">
        <f t="shared" si="26"/>
        <v>0</v>
      </c>
      <c r="R32" s="16"/>
      <c r="S32" s="16">
        <f t="shared" si="26"/>
        <v>0</v>
      </c>
      <c r="T32" s="16">
        <f t="shared" si="26"/>
        <v>0</v>
      </c>
      <c r="U32" s="17"/>
    </row>
    <row r="33" spans="1:21" x14ac:dyDescent="0.2">
      <c r="A33" s="120"/>
      <c r="B33" s="126"/>
      <c r="C33" s="132"/>
      <c r="D33" s="5" t="s">
        <v>14</v>
      </c>
      <c r="E33" s="30">
        <v>784.38</v>
      </c>
      <c r="F33" s="26">
        <v>4.7699999999999996</v>
      </c>
      <c r="G33" s="26">
        <v>36</v>
      </c>
      <c r="H33" s="3">
        <v>3741.49</v>
      </c>
      <c r="I33" s="3">
        <v>28237.68</v>
      </c>
      <c r="J33" s="2">
        <f>(E33*F33)</f>
        <v>3741.4925999999996</v>
      </c>
      <c r="K33" s="2">
        <f>(E33*G33)</f>
        <v>28237.68</v>
      </c>
      <c r="L33" s="20">
        <f>SUM(J33,K33)</f>
        <v>31979.172599999998</v>
      </c>
      <c r="M33" s="21">
        <f>SUM(J33-H33)</f>
        <v>2.599999999802094E-3</v>
      </c>
      <c r="N33" s="21">
        <f>SUM(K33-I33)</f>
        <v>0</v>
      </c>
      <c r="O33" s="2"/>
      <c r="P33" s="2"/>
      <c r="Q33" s="1"/>
      <c r="R33" s="1"/>
      <c r="S33" s="1"/>
      <c r="T33" s="1"/>
      <c r="U33" s="19"/>
    </row>
    <row r="34" spans="1:21" x14ac:dyDescent="0.2">
      <c r="A34" s="120"/>
      <c r="B34" s="126"/>
      <c r="C34" s="132"/>
      <c r="D34" s="5" t="s">
        <v>15</v>
      </c>
      <c r="E34" s="30">
        <v>878</v>
      </c>
      <c r="F34" s="26">
        <v>4.7699999999999996</v>
      </c>
      <c r="G34" s="26">
        <v>36</v>
      </c>
      <c r="H34" s="3">
        <v>4188.0600000000004</v>
      </c>
      <c r="I34" s="3">
        <v>31608</v>
      </c>
      <c r="J34" s="2">
        <f>(E34*F34)</f>
        <v>4188.0599999999995</v>
      </c>
      <c r="K34" s="2">
        <f t="shared" ref="K34:K35" si="27">(E34*G34)</f>
        <v>31608</v>
      </c>
      <c r="L34" s="20">
        <f t="shared" ref="L34:L35" si="28">SUM(J34,K34)</f>
        <v>35796.06</v>
      </c>
      <c r="M34" s="21">
        <f t="shared" ref="M34:M35" si="29">SUM(J34-H34)</f>
        <v>-9.0949470177292824E-13</v>
      </c>
      <c r="N34" s="21">
        <f t="shared" ref="N34:N35" si="30">SUM(K34-I34)</f>
        <v>0</v>
      </c>
      <c r="O34" s="2"/>
      <c r="P34" s="2"/>
      <c r="Q34" s="1">
        <v>221400</v>
      </c>
      <c r="R34" s="1"/>
      <c r="S34" s="1"/>
      <c r="T34" s="1"/>
      <c r="U34" s="19"/>
    </row>
    <row r="35" spans="1:21" x14ac:dyDescent="0.2">
      <c r="A35" s="120"/>
      <c r="B35" s="126"/>
      <c r="C35" s="132"/>
      <c r="D35" s="5" t="s">
        <v>16</v>
      </c>
      <c r="E35" s="31">
        <v>792.64</v>
      </c>
      <c r="F35" s="26">
        <v>4.7699999999999996</v>
      </c>
      <c r="G35" s="26">
        <v>36</v>
      </c>
      <c r="H35" s="3">
        <v>3780.89</v>
      </c>
      <c r="I35" s="3">
        <v>28535.040000000001</v>
      </c>
      <c r="J35" s="2">
        <f>(E35*F35)</f>
        <v>3780.8927999999996</v>
      </c>
      <c r="K35" s="2">
        <f t="shared" si="27"/>
        <v>28535.040000000001</v>
      </c>
      <c r="L35" s="20">
        <f t="shared" si="28"/>
        <v>32315.932800000002</v>
      </c>
      <c r="M35" s="21">
        <f t="shared" si="29"/>
        <v>2.7999999997518898E-3</v>
      </c>
      <c r="N35" s="21">
        <f t="shared" si="30"/>
        <v>0</v>
      </c>
      <c r="O35" s="2"/>
      <c r="P35" s="2"/>
      <c r="Q35" s="1"/>
      <c r="R35" s="1"/>
      <c r="S35" s="1"/>
      <c r="T35" s="1"/>
      <c r="U35" s="19"/>
    </row>
    <row r="36" spans="1:21" ht="24" x14ac:dyDescent="0.2">
      <c r="A36" s="120"/>
      <c r="B36" s="126"/>
      <c r="C36" s="132"/>
      <c r="D36" s="34" t="s">
        <v>54</v>
      </c>
      <c r="E36" s="16">
        <f>SUM(E33,E34,E35)</f>
        <v>2455.02</v>
      </c>
      <c r="F36" s="16"/>
      <c r="G36" s="16"/>
      <c r="H36" s="44">
        <f>SUM(H33:H35)</f>
        <v>11710.44</v>
      </c>
      <c r="I36" s="44">
        <f>SUM(I33:I35)</f>
        <v>88380.72</v>
      </c>
      <c r="J36" s="16">
        <f t="shared" ref="J36:T36" si="31">SUM(J33,J34,J35)</f>
        <v>11710.445399999999</v>
      </c>
      <c r="K36" s="16">
        <f t="shared" si="31"/>
        <v>88380.72</v>
      </c>
      <c r="L36" s="16">
        <f t="shared" si="31"/>
        <v>100091.1654</v>
      </c>
      <c r="M36" s="16">
        <f t="shared" si="31"/>
        <v>5.3999999986444891E-3</v>
      </c>
      <c r="N36" s="16">
        <f t="shared" si="31"/>
        <v>0</v>
      </c>
      <c r="O36" s="16">
        <f t="shared" si="31"/>
        <v>0</v>
      </c>
      <c r="P36" s="16">
        <f t="shared" si="31"/>
        <v>0</v>
      </c>
      <c r="Q36" s="16">
        <f t="shared" si="31"/>
        <v>221400</v>
      </c>
      <c r="R36" s="16"/>
      <c r="S36" s="16">
        <f t="shared" si="31"/>
        <v>0</v>
      </c>
      <c r="T36" s="16">
        <f t="shared" si="31"/>
        <v>0</v>
      </c>
      <c r="U36" s="17"/>
    </row>
    <row r="37" spans="1:21" x14ac:dyDescent="0.2">
      <c r="A37" s="120"/>
      <c r="B37" s="126"/>
      <c r="C37" s="132"/>
      <c r="D37" s="5" t="s">
        <v>17</v>
      </c>
      <c r="E37" s="30">
        <v>754.08</v>
      </c>
      <c r="F37" s="26">
        <v>4.7699999999999996</v>
      </c>
      <c r="G37" s="26">
        <v>36</v>
      </c>
      <c r="H37" s="3">
        <v>3596.96</v>
      </c>
      <c r="I37" s="3">
        <v>27146.880000000001</v>
      </c>
      <c r="J37" s="2">
        <f>(E37*F37)</f>
        <v>3596.9616000000001</v>
      </c>
      <c r="K37" s="2">
        <f>(E37*G37)</f>
        <v>27146.880000000001</v>
      </c>
      <c r="L37" s="20">
        <f>SUM(J37,K37)</f>
        <v>30743.8416</v>
      </c>
      <c r="M37" s="21">
        <f>SUM(J37-H37)</f>
        <v>1.6000000000531145E-3</v>
      </c>
      <c r="N37" s="21">
        <f>SUM(K37-I37)</f>
        <v>0</v>
      </c>
      <c r="O37" s="2"/>
      <c r="P37" s="2"/>
      <c r="Q37" s="1"/>
      <c r="R37" s="1"/>
      <c r="S37" s="1"/>
      <c r="T37" s="1"/>
      <c r="U37" s="19"/>
    </row>
    <row r="38" spans="1:21" x14ac:dyDescent="0.2">
      <c r="A38" s="120"/>
      <c r="B38" s="126"/>
      <c r="C38" s="132"/>
      <c r="D38" s="5" t="s">
        <v>18</v>
      </c>
      <c r="E38" s="30">
        <v>822.5</v>
      </c>
      <c r="F38" s="26">
        <v>4.7699999999999996</v>
      </c>
      <c r="G38" s="26">
        <v>36</v>
      </c>
      <c r="H38" s="3">
        <v>3923.33</v>
      </c>
      <c r="I38" s="3">
        <v>29610</v>
      </c>
      <c r="J38" s="2">
        <f>(E38*F38)</f>
        <v>3923.3249999999998</v>
      </c>
      <c r="K38" s="2">
        <f t="shared" ref="K38:K39" si="32">(E38*G38)</f>
        <v>29610</v>
      </c>
      <c r="L38" s="20">
        <f t="shared" ref="L38:L39" si="33">SUM(J38,K38)</f>
        <v>33533.324999999997</v>
      </c>
      <c r="M38" s="21">
        <f t="shared" ref="M38:M39" si="34">SUM(J38-H38)</f>
        <v>-5.0000000001091394E-3</v>
      </c>
      <c r="N38" s="21">
        <f t="shared" ref="N38:N39" si="35">SUM(K38-I38)</f>
        <v>0</v>
      </c>
      <c r="O38" s="2"/>
      <c r="P38" s="2"/>
      <c r="Q38" s="1"/>
      <c r="R38" s="1"/>
      <c r="S38" s="1"/>
      <c r="T38" s="1"/>
      <c r="U38" s="19"/>
    </row>
    <row r="39" spans="1:21" x14ac:dyDescent="0.2">
      <c r="A39" s="121"/>
      <c r="B39" s="127"/>
      <c r="C39" s="133"/>
      <c r="D39" s="5" t="s">
        <v>19</v>
      </c>
      <c r="E39" s="31">
        <v>667.36</v>
      </c>
      <c r="F39" s="26">
        <v>4.7699999999999996</v>
      </c>
      <c r="G39" s="26">
        <v>36</v>
      </c>
      <c r="H39" s="3">
        <v>3183.31</v>
      </c>
      <c r="I39" s="3">
        <v>24024.959999999999</v>
      </c>
      <c r="J39" s="2">
        <f>(E39*F39)</f>
        <v>3183.3071999999997</v>
      </c>
      <c r="K39" s="2">
        <f t="shared" si="32"/>
        <v>24024.959999999999</v>
      </c>
      <c r="L39" s="20">
        <f t="shared" si="33"/>
        <v>27208.267199999998</v>
      </c>
      <c r="M39" s="21">
        <f t="shared" si="34"/>
        <v>-2.8000000002066372E-3</v>
      </c>
      <c r="N39" s="21">
        <f t="shared" si="35"/>
        <v>0</v>
      </c>
      <c r="O39" s="2"/>
      <c r="P39" s="2"/>
      <c r="Q39" s="1"/>
      <c r="R39" s="1"/>
      <c r="S39" s="1"/>
      <c r="T39" s="1"/>
      <c r="U39" s="19"/>
    </row>
    <row r="40" spans="1:21" ht="24" x14ac:dyDescent="0.2">
      <c r="A40" s="15"/>
      <c r="B40" s="15"/>
      <c r="C40" s="15"/>
      <c r="D40" s="34" t="s">
        <v>55</v>
      </c>
      <c r="E40" s="16">
        <f>SUM(E37,E38,E39)</f>
        <v>2243.94</v>
      </c>
      <c r="F40" s="16"/>
      <c r="G40" s="16"/>
      <c r="H40" s="44">
        <f>SUM(H37:H39)</f>
        <v>10703.6</v>
      </c>
      <c r="I40" s="44">
        <f>SUM(I37:I39)</f>
        <v>80781.84</v>
      </c>
      <c r="J40" s="16">
        <f t="shared" ref="J40:T40" si="36">SUM(J37,J38,J39)</f>
        <v>10703.593799999999</v>
      </c>
      <c r="K40" s="16">
        <f t="shared" si="36"/>
        <v>80781.84</v>
      </c>
      <c r="L40" s="16">
        <f t="shared" si="36"/>
        <v>91485.433799999999</v>
      </c>
      <c r="M40" s="16">
        <f t="shared" si="36"/>
        <v>-6.2000000002626621E-3</v>
      </c>
      <c r="N40" s="16">
        <f t="shared" si="36"/>
        <v>0</v>
      </c>
      <c r="O40" s="16">
        <f t="shared" si="36"/>
        <v>0</v>
      </c>
      <c r="P40" s="16">
        <f t="shared" si="36"/>
        <v>0</v>
      </c>
      <c r="Q40" s="16">
        <f t="shared" si="36"/>
        <v>0</v>
      </c>
      <c r="R40" s="16"/>
      <c r="S40" s="16">
        <f t="shared" si="36"/>
        <v>0</v>
      </c>
      <c r="T40" s="16">
        <f t="shared" si="36"/>
        <v>0</v>
      </c>
      <c r="U40" s="17"/>
    </row>
    <row r="41" spans="1:21" s="43" customFormat="1" ht="24" x14ac:dyDescent="0.2">
      <c r="A41" s="73"/>
      <c r="B41" s="73"/>
      <c r="C41" s="74"/>
      <c r="D41" s="72" t="s">
        <v>58</v>
      </c>
      <c r="E41" s="75">
        <f>SUM(E28+E32+E36+E40)</f>
        <v>8970.76</v>
      </c>
      <c r="F41" s="75"/>
      <c r="G41" s="75"/>
      <c r="H41" s="76">
        <f>SUM(H28,H32,H36,H40)</f>
        <v>42790.53</v>
      </c>
      <c r="I41" s="76">
        <f>SUM(I28,I32,I36,I40)</f>
        <v>322947.36</v>
      </c>
      <c r="J41" s="75">
        <f t="shared" ref="J41:T41" si="37">SUM(J28+J32+J36+J40)</f>
        <v>42790.525199999989</v>
      </c>
      <c r="K41" s="75">
        <f t="shared" si="37"/>
        <v>322947.36</v>
      </c>
      <c r="L41" s="75">
        <f t="shared" si="37"/>
        <v>365737.88520000002</v>
      </c>
      <c r="M41" s="75">
        <f t="shared" si="37"/>
        <v>-4.8000000042520696E-3</v>
      </c>
      <c r="N41" s="75">
        <f t="shared" si="37"/>
        <v>3.637978807091713E-12</v>
      </c>
      <c r="O41" s="75">
        <f t="shared" si="37"/>
        <v>0</v>
      </c>
      <c r="P41" s="75">
        <f t="shared" si="37"/>
        <v>0</v>
      </c>
      <c r="Q41" s="75">
        <f t="shared" si="37"/>
        <v>256320</v>
      </c>
      <c r="R41" s="75"/>
      <c r="S41" s="75">
        <f t="shared" si="37"/>
        <v>0</v>
      </c>
      <c r="T41" s="75">
        <f t="shared" si="37"/>
        <v>0</v>
      </c>
      <c r="U41" s="77"/>
    </row>
    <row r="42" spans="1:21" s="43" customFormat="1" ht="36" x14ac:dyDescent="0.2">
      <c r="A42" s="38"/>
      <c r="B42" s="38"/>
      <c r="C42" s="39"/>
      <c r="D42" s="40" t="s">
        <v>59</v>
      </c>
      <c r="E42" s="41">
        <f>E41+'2015'!E42</f>
        <v>66104.639999999999</v>
      </c>
      <c r="F42" s="41"/>
      <c r="G42" s="41"/>
      <c r="H42" s="41">
        <f>H41+'2015'!H42</f>
        <v>315319.13</v>
      </c>
      <c r="I42" s="41">
        <f>I41+'2015'!I42</f>
        <v>1182160.06</v>
      </c>
      <c r="J42" s="41">
        <f>J41+'2015'!J42</f>
        <v>315319.1327999999</v>
      </c>
      <c r="K42" s="41">
        <f>K41+'2015'!K42</f>
        <v>1182160.06</v>
      </c>
      <c r="L42" s="41">
        <f>L41+'2015'!L42</f>
        <v>1497479.1927999998</v>
      </c>
      <c r="M42" s="41">
        <f>M41+'2015'!M42</f>
        <v>2.7999999729217961E-3</v>
      </c>
      <c r="N42" s="41">
        <f>N41+'2015'!N42</f>
        <v>2.1827872842550278E-11</v>
      </c>
      <c r="O42" s="41">
        <f>O41+'2015'!O42</f>
        <v>0</v>
      </c>
      <c r="P42" s="41">
        <f>P41+'2015'!P42</f>
        <v>0</v>
      </c>
      <c r="Q42" s="41">
        <f>Q41+'2015'!Q42</f>
        <v>256320</v>
      </c>
      <c r="R42" s="41">
        <f>SUM(I42-Q42)</f>
        <v>925840.06</v>
      </c>
      <c r="S42" s="41">
        <f>S41+'2015'!S42</f>
        <v>0</v>
      </c>
      <c r="T42" s="41">
        <f>T41+'2015'!T42</f>
        <v>0</v>
      </c>
      <c r="U42" s="42"/>
    </row>
    <row r="43" spans="1:21" ht="12.75" customHeight="1" x14ac:dyDescent="0.2">
      <c r="A43" s="119">
        <v>3</v>
      </c>
      <c r="B43" s="125" t="s">
        <v>32</v>
      </c>
      <c r="C43" s="131" t="s">
        <v>23</v>
      </c>
      <c r="D43" s="5" t="s">
        <v>8</v>
      </c>
      <c r="E43" s="30">
        <v>87.16</v>
      </c>
      <c r="F43" s="26">
        <v>4.7699999999999996</v>
      </c>
      <c r="G43" s="26">
        <v>36</v>
      </c>
      <c r="H43" s="3">
        <v>415.75</v>
      </c>
      <c r="I43" s="3">
        <v>3137.76</v>
      </c>
      <c r="J43" s="2">
        <f>(E43*F43)</f>
        <v>415.75319999999994</v>
      </c>
      <c r="K43" s="2">
        <f>(E43*G43)</f>
        <v>3137.7599999999998</v>
      </c>
      <c r="L43" s="20">
        <f>SUM(J43,K43)</f>
        <v>3553.5131999999999</v>
      </c>
      <c r="M43" s="21">
        <f>SUM(J43-H43)</f>
        <v>3.1999999999356987E-3</v>
      </c>
      <c r="N43" s="21">
        <f>SUM(K43-I43)</f>
        <v>-4.5474735088646412E-13</v>
      </c>
      <c r="O43" s="2"/>
      <c r="P43" s="2"/>
      <c r="Q43" s="1"/>
      <c r="R43" s="1"/>
      <c r="S43" s="1"/>
      <c r="T43" s="1"/>
      <c r="U43" s="19"/>
    </row>
    <row r="44" spans="1:21" x14ac:dyDescent="0.2">
      <c r="A44" s="120"/>
      <c r="B44" s="126"/>
      <c r="C44" s="132"/>
      <c r="D44" s="5" t="s">
        <v>9</v>
      </c>
      <c r="E44" s="31">
        <v>98.12</v>
      </c>
      <c r="F44" s="26">
        <v>4.7699999999999996</v>
      </c>
      <c r="G44" s="26">
        <v>36</v>
      </c>
      <c r="H44" s="3">
        <v>468.03</v>
      </c>
      <c r="I44" s="3">
        <v>3532.32</v>
      </c>
      <c r="J44" s="2">
        <f>(E44*F44)</f>
        <v>468.0324</v>
      </c>
      <c r="K44" s="2">
        <f t="shared" ref="K44:K45" si="38">(E44*G44)</f>
        <v>3532.32</v>
      </c>
      <c r="L44" s="20">
        <f t="shared" ref="L44:L45" si="39">SUM(J44,K44)</f>
        <v>4000.3524000000002</v>
      </c>
      <c r="M44" s="21">
        <f t="shared" ref="M44:M45" si="40">SUM(J44-H44)</f>
        <v>2.4000000000228283E-3</v>
      </c>
      <c r="N44" s="21">
        <f t="shared" ref="N44:N45" si="41">SUM(K44-I44)</f>
        <v>0</v>
      </c>
      <c r="O44" s="2"/>
      <c r="P44" s="2"/>
      <c r="Q44" s="1"/>
      <c r="R44" s="1"/>
      <c r="S44" s="1"/>
      <c r="T44" s="1"/>
      <c r="U44" s="19"/>
    </row>
    <row r="45" spans="1:21" x14ac:dyDescent="0.2">
      <c r="A45" s="120"/>
      <c r="B45" s="126"/>
      <c r="C45" s="132"/>
      <c r="D45" s="5" t="s">
        <v>10</v>
      </c>
      <c r="E45" s="31">
        <v>75.88</v>
      </c>
      <c r="F45" s="26">
        <v>4.7699999999999996</v>
      </c>
      <c r="G45" s="26">
        <v>36</v>
      </c>
      <c r="H45" s="3">
        <v>361.95</v>
      </c>
      <c r="I45" s="3">
        <v>2731.68</v>
      </c>
      <c r="J45" s="2">
        <f>(E45*F45)</f>
        <v>361.94759999999997</v>
      </c>
      <c r="K45" s="2">
        <f t="shared" si="38"/>
        <v>2731.68</v>
      </c>
      <c r="L45" s="20">
        <f t="shared" si="39"/>
        <v>3093.6275999999998</v>
      </c>
      <c r="M45" s="21">
        <f t="shared" si="40"/>
        <v>-2.4000000000228283E-3</v>
      </c>
      <c r="N45" s="21">
        <f t="shared" si="41"/>
        <v>0</v>
      </c>
      <c r="O45" s="2"/>
      <c r="P45" s="2"/>
      <c r="Q45" s="1"/>
      <c r="R45" s="1"/>
      <c r="S45" s="1"/>
      <c r="T45" s="1"/>
      <c r="U45" s="19"/>
    </row>
    <row r="46" spans="1:21" ht="24" x14ac:dyDescent="0.2">
      <c r="A46" s="120"/>
      <c r="B46" s="126"/>
      <c r="C46" s="132"/>
      <c r="D46" s="34" t="s">
        <v>52</v>
      </c>
      <c r="E46" s="16">
        <f>SUM(E43,E44,E45)</f>
        <v>261.15999999999997</v>
      </c>
      <c r="F46" s="16"/>
      <c r="G46" s="16"/>
      <c r="H46" s="44">
        <f>SUM(H43:H45)</f>
        <v>1245.73</v>
      </c>
      <c r="I46" s="44">
        <f>SUM(I43:I45)</f>
        <v>9401.76</v>
      </c>
      <c r="J46" s="16">
        <f t="shared" ref="J46:T46" si="42">SUM(J43,J44,J45)</f>
        <v>1245.7331999999999</v>
      </c>
      <c r="K46" s="16">
        <f t="shared" si="42"/>
        <v>9401.76</v>
      </c>
      <c r="L46" s="16">
        <f t="shared" si="42"/>
        <v>10647.493200000001</v>
      </c>
      <c r="M46" s="16">
        <f t="shared" si="42"/>
        <v>3.1999999999356987E-3</v>
      </c>
      <c r="N46" s="16">
        <f t="shared" si="42"/>
        <v>-4.5474735088646412E-13</v>
      </c>
      <c r="O46" s="16">
        <f t="shared" si="42"/>
        <v>0</v>
      </c>
      <c r="P46" s="16">
        <f t="shared" si="42"/>
        <v>0</v>
      </c>
      <c r="Q46" s="16">
        <f t="shared" si="42"/>
        <v>0</v>
      </c>
      <c r="R46" s="16"/>
      <c r="S46" s="16">
        <f t="shared" si="42"/>
        <v>0</v>
      </c>
      <c r="T46" s="16">
        <f t="shared" si="42"/>
        <v>0</v>
      </c>
      <c r="U46" s="17"/>
    </row>
    <row r="47" spans="1:21" x14ac:dyDescent="0.2">
      <c r="A47" s="120"/>
      <c r="B47" s="126"/>
      <c r="C47" s="132"/>
      <c r="D47" s="5" t="s">
        <v>11</v>
      </c>
      <c r="E47" s="30">
        <v>107.04</v>
      </c>
      <c r="F47" s="26">
        <v>4.7699999999999996</v>
      </c>
      <c r="G47" s="26">
        <v>36</v>
      </c>
      <c r="H47" s="3">
        <v>510.58</v>
      </c>
      <c r="I47" s="3">
        <v>3853.44</v>
      </c>
      <c r="J47" s="2">
        <f>(E47*F47)</f>
        <v>510.58080000000001</v>
      </c>
      <c r="K47" s="2">
        <f>(E47*G47)</f>
        <v>3853.44</v>
      </c>
      <c r="L47" s="20">
        <f>SUM(J47,K47)</f>
        <v>4364.0208000000002</v>
      </c>
      <c r="M47" s="21">
        <f>SUM(J47-H47)</f>
        <v>8.0000000002655725E-4</v>
      </c>
      <c r="N47" s="21">
        <f>SUM(K47-I47)</f>
        <v>0</v>
      </c>
      <c r="O47" s="2"/>
      <c r="P47" s="2"/>
      <c r="Q47" s="1"/>
      <c r="R47" s="1"/>
      <c r="S47" s="1"/>
      <c r="T47" s="1"/>
      <c r="U47" s="19"/>
    </row>
    <row r="48" spans="1:21" x14ac:dyDescent="0.2">
      <c r="A48" s="120"/>
      <c r="B48" s="126"/>
      <c r="C48" s="132"/>
      <c r="D48" s="5" t="s">
        <v>12</v>
      </c>
      <c r="E48" s="30">
        <v>108.98</v>
      </c>
      <c r="F48" s="26">
        <v>4.7699999999999996</v>
      </c>
      <c r="G48" s="26">
        <v>36</v>
      </c>
      <c r="H48" s="3">
        <v>519.83000000000004</v>
      </c>
      <c r="I48" s="3">
        <v>3923.28</v>
      </c>
      <c r="J48" s="2">
        <f>(E48*F48)</f>
        <v>519.83460000000002</v>
      </c>
      <c r="K48" s="2">
        <f t="shared" ref="K48:K49" si="43">(E48*G48)</f>
        <v>3923.28</v>
      </c>
      <c r="L48" s="20">
        <f t="shared" ref="L48:L49" si="44">SUM(J48,K48)</f>
        <v>4443.1145999999999</v>
      </c>
      <c r="M48" s="21">
        <f t="shared" ref="M48:M49" si="45">SUM(J48-H48)</f>
        <v>4.5999999999821739E-3</v>
      </c>
      <c r="N48" s="21">
        <f t="shared" ref="N48:N49" si="46">SUM(K48-I48)</f>
        <v>0</v>
      </c>
      <c r="O48" s="2"/>
      <c r="P48" s="2"/>
      <c r="Q48" s="1"/>
      <c r="R48" s="1"/>
      <c r="S48" s="1"/>
      <c r="T48" s="1"/>
      <c r="U48" s="19"/>
    </row>
    <row r="49" spans="1:21" x14ac:dyDescent="0.2">
      <c r="A49" s="120"/>
      <c r="B49" s="126"/>
      <c r="C49" s="132"/>
      <c r="D49" s="5" t="s">
        <v>13</v>
      </c>
      <c r="E49" s="30">
        <v>106.92</v>
      </c>
      <c r="F49" s="26">
        <v>4.7699999999999996</v>
      </c>
      <c r="G49" s="26">
        <v>36</v>
      </c>
      <c r="H49" s="3">
        <v>510.01</v>
      </c>
      <c r="I49" s="3">
        <v>3849.12</v>
      </c>
      <c r="J49" s="2">
        <f>(E49*F49)</f>
        <v>510.00839999999994</v>
      </c>
      <c r="K49" s="2">
        <f t="shared" si="43"/>
        <v>3849.12</v>
      </c>
      <c r="L49" s="20">
        <f t="shared" si="44"/>
        <v>4359.1283999999996</v>
      </c>
      <c r="M49" s="21">
        <f t="shared" si="45"/>
        <v>-1.6000000000531145E-3</v>
      </c>
      <c r="N49" s="21">
        <f t="shared" si="46"/>
        <v>0</v>
      </c>
      <c r="O49" s="2"/>
      <c r="P49" s="2"/>
      <c r="Q49" s="1"/>
      <c r="R49" s="1"/>
      <c r="S49" s="1"/>
      <c r="T49" s="1"/>
      <c r="U49" s="19"/>
    </row>
    <row r="50" spans="1:21" ht="24" x14ac:dyDescent="0.2">
      <c r="A50" s="120"/>
      <c r="B50" s="126"/>
      <c r="C50" s="132"/>
      <c r="D50" s="34" t="s">
        <v>53</v>
      </c>
      <c r="E50" s="16">
        <f>SUM(E47,E48,E49)</f>
        <v>322.94</v>
      </c>
      <c r="F50" s="16"/>
      <c r="G50" s="16"/>
      <c r="H50" s="44">
        <f>SUM(H47:H49)</f>
        <v>1540.42</v>
      </c>
      <c r="I50" s="44">
        <f>SUM(I47:I49)</f>
        <v>11625.84</v>
      </c>
      <c r="J50" s="16">
        <f t="shared" ref="J50:T50" si="47">SUM(J47,J48,J49)</f>
        <v>1540.4238</v>
      </c>
      <c r="K50" s="16">
        <f t="shared" si="47"/>
        <v>11625.84</v>
      </c>
      <c r="L50" s="16">
        <f t="shared" si="47"/>
        <v>13166.263799999999</v>
      </c>
      <c r="M50" s="16">
        <f t="shared" si="47"/>
        <v>3.7999999999556167E-3</v>
      </c>
      <c r="N50" s="16">
        <f t="shared" si="47"/>
        <v>0</v>
      </c>
      <c r="O50" s="16">
        <f t="shared" si="47"/>
        <v>0</v>
      </c>
      <c r="P50" s="16">
        <f t="shared" si="47"/>
        <v>0</v>
      </c>
      <c r="Q50" s="16">
        <f t="shared" si="47"/>
        <v>0</v>
      </c>
      <c r="R50" s="16"/>
      <c r="S50" s="16">
        <f t="shared" si="47"/>
        <v>0</v>
      </c>
      <c r="T50" s="16">
        <f t="shared" si="47"/>
        <v>0</v>
      </c>
      <c r="U50" s="17"/>
    </row>
    <row r="51" spans="1:21" x14ac:dyDescent="0.2">
      <c r="A51" s="120"/>
      <c r="B51" s="126"/>
      <c r="C51" s="132"/>
      <c r="D51" s="5" t="s">
        <v>14</v>
      </c>
      <c r="E51" s="30">
        <v>108.18</v>
      </c>
      <c r="F51" s="26">
        <v>4.7699999999999996</v>
      </c>
      <c r="G51" s="26">
        <v>36</v>
      </c>
      <c r="H51" s="3">
        <v>516.02</v>
      </c>
      <c r="I51" s="3">
        <v>3894.48</v>
      </c>
      <c r="J51" s="2">
        <f>(E51*F51)</f>
        <v>516.01859999999999</v>
      </c>
      <c r="K51" s="2">
        <f>(E51*G51)</f>
        <v>3894.4800000000005</v>
      </c>
      <c r="L51" s="20">
        <f>SUM(J51,K51)</f>
        <v>4410.4986000000008</v>
      </c>
      <c r="M51" s="21">
        <f>SUM(J51-H51)</f>
        <v>-1.3999999999896318E-3</v>
      </c>
      <c r="N51" s="21">
        <f>SUM(K51-I51)</f>
        <v>4.5474735088646412E-13</v>
      </c>
      <c r="O51" s="2"/>
      <c r="P51" s="2"/>
      <c r="Q51" s="1"/>
      <c r="R51" s="1"/>
      <c r="S51" s="1"/>
      <c r="T51" s="1"/>
      <c r="U51" s="19"/>
    </row>
    <row r="52" spans="1:21" x14ac:dyDescent="0.2">
      <c r="A52" s="120"/>
      <c r="B52" s="126"/>
      <c r="C52" s="132"/>
      <c r="D52" s="5" t="s">
        <v>15</v>
      </c>
      <c r="E52" s="30">
        <v>122.12</v>
      </c>
      <c r="F52" s="26">
        <v>4.7699999999999996</v>
      </c>
      <c r="G52" s="26">
        <v>36</v>
      </c>
      <c r="H52" s="3">
        <v>582.51</v>
      </c>
      <c r="I52" s="3">
        <v>4396.32</v>
      </c>
      <c r="J52" s="2">
        <f>(E52*F52)</f>
        <v>582.51239999999996</v>
      </c>
      <c r="K52" s="2">
        <f t="shared" ref="K52:K53" si="48">(E52*G52)</f>
        <v>4396.32</v>
      </c>
      <c r="L52" s="20">
        <f t="shared" ref="L52:L53" si="49">SUM(J52,K52)</f>
        <v>4978.8323999999993</v>
      </c>
      <c r="M52" s="21">
        <f t="shared" ref="M52:M53" si="50">SUM(J52-H52)</f>
        <v>2.3999999999659849E-3</v>
      </c>
      <c r="N52" s="21">
        <f t="shared" ref="N52:N53" si="51">SUM(K52-I52)</f>
        <v>0</v>
      </c>
      <c r="O52" s="2"/>
      <c r="P52" s="2"/>
      <c r="Q52" s="1"/>
      <c r="R52" s="1"/>
      <c r="S52" s="1"/>
      <c r="T52" s="1"/>
      <c r="U52" s="19"/>
    </row>
    <row r="53" spans="1:21" x14ac:dyDescent="0.2">
      <c r="A53" s="120"/>
      <c r="B53" s="126"/>
      <c r="C53" s="132"/>
      <c r="D53" s="5" t="s">
        <v>16</v>
      </c>
      <c r="E53" s="31">
        <v>92.64</v>
      </c>
      <c r="F53" s="26">
        <v>4.7699999999999996</v>
      </c>
      <c r="G53" s="26">
        <v>36</v>
      </c>
      <c r="H53" s="3">
        <v>441.89</v>
      </c>
      <c r="I53" s="3">
        <v>3335.04</v>
      </c>
      <c r="J53" s="2">
        <f>(E53*F53)</f>
        <v>441.89279999999997</v>
      </c>
      <c r="K53" s="2">
        <f t="shared" si="48"/>
        <v>3335.04</v>
      </c>
      <c r="L53" s="20">
        <f t="shared" si="49"/>
        <v>3776.9328</v>
      </c>
      <c r="M53" s="21">
        <f t="shared" si="50"/>
        <v>2.7999999999792635E-3</v>
      </c>
      <c r="N53" s="21">
        <f t="shared" si="51"/>
        <v>0</v>
      </c>
      <c r="O53" s="2"/>
      <c r="P53" s="2"/>
      <c r="Q53" s="1"/>
      <c r="R53" s="1"/>
      <c r="S53" s="1"/>
      <c r="T53" s="1"/>
      <c r="U53" s="19"/>
    </row>
    <row r="54" spans="1:21" ht="24" x14ac:dyDescent="0.2">
      <c r="A54" s="120"/>
      <c r="B54" s="126"/>
      <c r="C54" s="132"/>
      <c r="D54" s="34" t="s">
        <v>54</v>
      </c>
      <c r="E54" s="16">
        <f>SUM(E51,E52,E53)</f>
        <v>322.94</v>
      </c>
      <c r="F54" s="16"/>
      <c r="G54" s="16"/>
      <c r="H54" s="44">
        <f>SUM(H51:H53)</f>
        <v>1540.42</v>
      </c>
      <c r="I54" s="44">
        <f>SUM(I51:I53)</f>
        <v>11625.84</v>
      </c>
      <c r="J54" s="16">
        <f t="shared" ref="J54:T54" si="52">SUM(J51,J52,J53)</f>
        <v>1540.4238</v>
      </c>
      <c r="K54" s="16">
        <f t="shared" si="52"/>
        <v>11625.84</v>
      </c>
      <c r="L54" s="16">
        <f t="shared" si="52"/>
        <v>13166.263800000001</v>
      </c>
      <c r="M54" s="16">
        <f t="shared" si="52"/>
        <v>3.7999999999556167E-3</v>
      </c>
      <c r="N54" s="16">
        <f t="shared" si="52"/>
        <v>4.5474735088646412E-13</v>
      </c>
      <c r="O54" s="16">
        <f t="shared" si="52"/>
        <v>0</v>
      </c>
      <c r="P54" s="16">
        <f t="shared" si="52"/>
        <v>0</v>
      </c>
      <c r="Q54" s="16">
        <f t="shared" si="52"/>
        <v>0</v>
      </c>
      <c r="R54" s="16"/>
      <c r="S54" s="16">
        <f t="shared" si="52"/>
        <v>0</v>
      </c>
      <c r="T54" s="16">
        <f t="shared" si="52"/>
        <v>0</v>
      </c>
      <c r="U54" s="17"/>
    </row>
    <row r="55" spans="1:21" x14ac:dyDescent="0.2">
      <c r="A55" s="120"/>
      <c r="B55" s="126"/>
      <c r="C55" s="132"/>
      <c r="D55" s="5" t="s">
        <v>17</v>
      </c>
      <c r="E55" s="30">
        <v>55.56</v>
      </c>
      <c r="F55" s="26">
        <v>4.7699999999999996</v>
      </c>
      <c r="G55" s="26">
        <v>36</v>
      </c>
      <c r="H55" s="3">
        <v>265.02</v>
      </c>
      <c r="I55" s="3">
        <v>2000.16</v>
      </c>
      <c r="J55" s="2">
        <f>(E55*F55)</f>
        <v>265.02119999999996</v>
      </c>
      <c r="K55" s="2">
        <f>(E55*G55)</f>
        <v>2000.16</v>
      </c>
      <c r="L55" s="20">
        <f>SUM(J55,K55)</f>
        <v>2265.1812</v>
      </c>
      <c r="M55" s="21">
        <f>SUM(J55-H55)</f>
        <v>1.1999999999829924E-3</v>
      </c>
      <c r="N55" s="21">
        <f>SUM(K55-I55)</f>
        <v>0</v>
      </c>
      <c r="O55" s="2"/>
      <c r="P55" s="2"/>
      <c r="Q55" s="1"/>
      <c r="R55" s="1"/>
      <c r="S55" s="1"/>
      <c r="T55" s="1"/>
      <c r="U55" s="19"/>
    </row>
    <row r="56" spans="1:21" x14ac:dyDescent="0.2">
      <c r="A56" s="120"/>
      <c r="B56" s="126"/>
      <c r="C56" s="132"/>
      <c r="D56" s="5" t="s">
        <v>18</v>
      </c>
      <c r="E56" s="30">
        <v>88</v>
      </c>
      <c r="F56" s="26">
        <v>4.7699999999999996</v>
      </c>
      <c r="G56" s="26">
        <v>36</v>
      </c>
      <c r="H56" s="3">
        <v>419.76</v>
      </c>
      <c r="I56" s="3">
        <v>3168</v>
      </c>
      <c r="J56" s="2">
        <f>(E56*F56)</f>
        <v>419.76</v>
      </c>
      <c r="K56" s="2">
        <f t="shared" ref="K56:K57" si="53">(E56*G56)</f>
        <v>3168</v>
      </c>
      <c r="L56" s="20">
        <f t="shared" ref="L56:L57" si="54">SUM(J56,K56)</f>
        <v>3587.76</v>
      </c>
      <c r="M56" s="21">
        <f t="shared" ref="M56:M57" si="55">SUM(J56-H56)</f>
        <v>0</v>
      </c>
      <c r="N56" s="21">
        <f t="shared" ref="N56:N57" si="56">SUM(K56-I56)</f>
        <v>0</v>
      </c>
      <c r="O56" s="2"/>
      <c r="P56" s="2"/>
      <c r="Q56" s="1"/>
      <c r="R56" s="1"/>
      <c r="S56" s="1"/>
      <c r="T56" s="1"/>
      <c r="U56" s="19"/>
    </row>
    <row r="57" spans="1:21" x14ac:dyDescent="0.2">
      <c r="A57" s="121"/>
      <c r="B57" s="127"/>
      <c r="C57" s="133"/>
      <c r="D57" s="5" t="s">
        <v>19</v>
      </c>
      <c r="E57" s="31">
        <v>109.06</v>
      </c>
      <c r="F57" s="26">
        <v>4.7699999999999996</v>
      </c>
      <c r="G57" s="26">
        <v>36</v>
      </c>
      <c r="H57" s="3">
        <v>520.22</v>
      </c>
      <c r="I57" s="3">
        <v>3926.16</v>
      </c>
      <c r="J57" s="2">
        <f>(E57*F57)</f>
        <v>520.21619999999996</v>
      </c>
      <c r="K57" s="2">
        <f t="shared" si="53"/>
        <v>3926.16</v>
      </c>
      <c r="L57" s="20">
        <f t="shared" si="54"/>
        <v>4446.3761999999997</v>
      </c>
      <c r="M57" s="21">
        <f t="shared" si="55"/>
        <v>-3.8000000000693035E-3</v>
      </c>
      <c r="N57" s="21">
        <f t="shared" si="56"/>
        <v>0</v>
      </c>
      <c r="O57" s="2"/>
      <c r="P57" s="2"/>
      <c r="Q57" s="1"/>
      <c r="R57" s="1"/>
      <c r="S57" s="1"/>
      <c r="T57" s="1"/>
      <c r="U57" s="19"/>
    </row>
    <row r="58" spans="1:21" ht="24" x14ac:dyDescent="0.2">
      <c r="A58" s="14"/>
      <c r="B58" s="14"/>
      <c r="C58" s="14"/>
      <c r="D58" s="34" t="s">
        <v>55</v>
      </c>
      <c r="E58" s="16">
        <f>SUM(E55,E56,E57)</f>
        <v>252.62</v>
      </c>
      <c r="F58" s="16"/>
      <c r="G58" s="16"/>
      <c r="H58" s="44">
        <f>SUM(H55:H57)</f>
        <v>1205</v>
      </c>
      <c r="I58" s="44">
        <f>SUM(I55:I57)</f>
        <v>9094.32</v>
      </c>
      <c r="J58" s="16">
        <f t="shared" ref="J58:T58" si="57">SUM(J55,J56,J57)</f>
        <v>1204.9973999999997</v>
      </c>
      <c r="K58" s="16">
        <f t="shared" si="57"/>
        <v>9094.32</v>
      </c>
      <c r="L58" s="16">
        <f t="shared" si="57"/>
        <v>10299.3174</v>
      </c>
      <c r="M58" s="16">
        <f t="shared" si="57"/>
        <v>-2.600000000086311E-3</v>
      </c>
      <c r="N58" s="16">
        <f t="shared" si="57"/>
        <v>0</v>
      </c>
      <c r="O58" s="16">
        <f t="shared" si="57"/>
        <v>0</v>
      </c>
      <c r="P58" s="16">
        <f t="shared" si="57"/>
        <v>0</v>
      </c>
      <c r="Q58" s="16">
        <f t="shared" si="57"/>
        <v>0</v>
      </c>
      <c r="R58" s="16"/>
      <c r="S58" s="16">
        <f t="shared" si="57"/>
        <v>0</v>
      </c>
      <c r="T58" s="16">
        <f t="shared" si="57"/>
        <v>0</v>
      </c>
      <c r="U58" s="17"/>
    </row>
    <row r="59" spans="1:21" s="43" customFormat="1" ht="24" x14ac:dyDescent="0.2">
      <c r="A59" s="73"/>
      <c r="B59" s="73"/>
      <c r="C59" s="74"/>
      <c r="D59" s="72" t="s">
        <v>58</v>
      </c>
      <c r="E59" s="75">
        <f>SUM(E46+E50+E54+E58)</f>
        <v>1159.6599999999999</v>
      </c>
      <c r="F59" s="75"/>
      <c r="G59" s="75"/>
      <c r="H59" s="76">
        <f>SUM(H46,H50,H54,H58)</f>
        <v>5531.57</v>
      </c>
      <c r="I59" s="76">
        <f>SUM(I46,I50,I54,I58)</f>
        <v>41747.759999999995</v>
      </c>
      <c r="J59" s="75">
        <f t="shared" ref="J59:T59" si="58">SUM(J46+J50+J54+J58)</f>
        <v>5531.5781999999999</v>
      </c>
      <c r="K59" s="75">
        <f t="shared" si="58"/>
        <v>41747.759999999995</v>
      </c>
      <c r="L59" s="75">
        <f t="shared" si="58"/>
        <v>47279.338199999998</v>
      </c>
      <c r="M59" s="75">
        <f t="shared" si="58"/>
        <v>8.199999999760621E-3</v>
      </c>
      <c r="N59" s="75">
        <f t="shared" si="58"/>
        <v>0</v>
      </c>
      <c r="O59" s="75">
        <f t="shared" si="58"/>
        <v>0</v>
      </c>
      <c r="P59" s="75">
        <f t="shared" si="58"/>
        <v>0</v>
      </c>
      <c r="Q59" s="75">
        <f t="shared" si="58"/>
        <v>0</v>
      </c>
      <c r="R59" s="75"/>
      <c r="S59" s="75">
        <f t="shared" si="58"/>
        <v>0</v>
      </c>
      <c r="T59" s="75">
        <f t="shared" si="58"/>
        <v>0</v>
      </c>
      <c r="U59" s="77"/>
    </row>
    <row r="60" spans="1:21" s="43" customFormat="1" ht="36" x14ac:dyDescent="0.2">
      <c r="A60" s="38"/>
      <c r="B60" s="38"/>
      <c r="C60" s="39"/>
      <c r="D60" s="40" t="s">
        <v>59</v>
      </c>
      <c r="E60" s="41">
        <f>E59+'2015'!E60</f>
        <v>9275.5399999999991</v>
      </c>
      <c r="F60" s="41"/>
      <c r="G60" s="41"/>
      <c r="H60" s="41">
        <f>H59+'2015'!H60</f>
        <v>44244.31</v>
      </c>
      <c r="I60" s="41">
        <f>I59+'2015'!I60</f>
        <v>169694.97999999998</v>
      </c>
      <c r="J60" s="41">
        <f>J59+'2015'!J60</f>
        <v>44244.325799999991</v>
      </c>
      <c r="K60" s="41">
        <f>K59+'2015'!K60</f>
        <v>169694.97999999998</v>
      </c>
      <c r="L60" s="41">
        <f>L59+'2015'!L60</f>
        <v>213939.3058</v>
      </c>
      <c r="M60" s="41">
        <f>M59+'2015'!M60</f>
        <v>1.5799999996829683E-2</v>
      </c>
      <c r="N60" s="41">
        <f>N59+'2015'!N60</f>
        <v>2.7284841053187847E-12</v>
      </c>
      <c r="O60" s="41">
        <f>O59+'2015'!O60</f>
        <v>0</v>
      </c>
      <c r="P60" s="41">
        <f>P59+'2015'!P60</f>
        <v>0</v>
      </c>
      <c r="Q60" s="41">
        <f>Q59+'2015'!Q60</f>
        <v>0</v>
      </c>
      <c r="R60" s="41">
        <f>SUM(I60)</f>
        <v>169694.97999999998</v>
      </c>
      <c r="S60" s="41">
        <f>S59+'2015'!S60</f>
        <v>0</v>
      </c>
      <c r="T60" s="41">
        <f>T59+'2015'!T60</f>
        <v>0</v>
      </c>
      <c r="U60" s="42"/>
    </row>
    <row r="61" spans="1:21" ht="12.75" customHeight="1" x14ac:dyDescent="0.2">
      <c r="A61" s="110">
        <v>4</v>
      </c>
      <c r="B61" s="125" t="s">
        <v>32</v>
      </c>
      <c r="C61" s="128" t="s">
        <v>24</v>
      </c>
      <c r="D61" s="5" t="s">
        <v>8</v>
      </c>
      <c r="E61" s="30">
        <v>343.74</v>
      </c>
      <c r="F61" s="26">
        <v>4.7699999999999996</v>
      </c>
      <c r="G61" s="26">
        <v>36</v>
      </c>
      <c r="H61" s="3"/>
      <c r="I61" s="3"/>
      <c r="J61" s="2">
        <f>(E61*F61)</f>
        <v>1639.6397999999999</v>
      </c>
      <c r="K61" s="2">
        <f>(E61*G61)</f>
        <v>12374.64</v>
      </c>
      <c r="L61" s="20">
        <f>SUM(J61,K61)</f>
        <v>14014.2798</v>
      </c>
      <c r="M61" s="21">
        <f>SUM(J61-H61)</f>
        <v>1639.6397999999999</v>
      </c>
      <c r="N61" s="21">
        <f>SUM(K61-I61)</f>
        <v>12374.64</v>
      </c>
      <c r="O61" s="2"/>
      <c r="P61" s="2"/>
      <c r="Q61" s="1"/>
      <c r="R61" s="1"/>
      <c r="S61" s="1"/>
      <c r="T61" s="1"/>
      <c r="U61" s="19"/>
    </row>
    <row r="62" spans="1:21" ht="12.75" customHeight="1" x14ac:dyDescent="0.2">
      <c r="A62" s="111"/>
      <c r="B62" s="126"/>
      <c r="C62" s="129"/>
      <c r="D62" s="5" t="s">
        <v>9</v>
      </c>
      <c r="E62" s="31">
        <v>463.72</v>
      </c>
      <c r="F62" s="26">
        <v>4.7699999999999996</v>
      </c>
      <c r="G62" s="26">
        <v>36</v>
      </c>
      <c r="H62" s="3"/>
      <c r="I62" s="3"/>
      <c r="J62" s="2">
        <f>(E62*F62)</f>
        <v>2211.9443999999999</v>
      </c>
      <c r="K62" s="2">
        <f t="shared" ref="K62:K63" si="59">(E62*G62)</f>
        <v>16693.920000000002</v>
      </c>
      <c r="L62" s="20">
        <f t="shared" ref="L62:L63" si="60">SUM(J62,K62)</f>
        <v>18905.864400000002</v>
      </c>
      <c r="M62" s="21">
        <f t="shared" ref="M62:M63" si="61">SUM(J62-H62)</f>
        <v>2211.9443999999999</v>
      </c>
      <c r="N62" s="21">
        <f t="shared" ref="N62:N63" si="62">SUM(K62-I62)</f>
        <v>16693.920000000002</v>
      </c>
      <c r="O62" s="2"/>
      <c r="P62" s="2"/>
      <c r="Q62" s="1"/>
      <c r="R62" s="1"/>
      <c r="S62" s="1"/>
      <c r="T62" s="1"/>
      <c r="U62" s="19"/>
    </row>
    <row r="63" spans="1:21" ht="12.75" customHeight="1" x14ac:dyDescent="0.2">
      <c r="A63" s="111"/>
      <c r="B63" s="126"/>
      <c r="C63" s="129"/>
      <c r="D63" s="5" t="s">
        <v>10</v>
      </c>
      <c r="E63" s="31">
        <v>479.1</v>
      </c>
      <c r="F63" s="26">
        <v>4.7699999999999996</v>
      </c>
      <c r="G63" s="26">
        <v>36</v>
      </c>
      <c r="H63" s="3"/>
      <c r="I63" s="3"/>
      <c r="J63" s="2">
        <f>(E63*F63)</f>
        <v>2285.3069999999998</v>
      </c>
      <c r="K63" s="2">
        <f t="shared" si="59"/>
        <v>17247.600000000002</v>
      </c>
      <c r="L63" s="20">
        <f t="shared" si="60"/>
        <v>19532.907000000003</v>
      </c>
      <c r="M63" s="21">
        <f t="shared" si="61"/>
        <v>2285.3069999999998</v>
      </c>
      <c r="N63" s="21">
        <f t="shared" si="62"/>
        <v>17247.600000000002</v>
      </c>
      <c r="O63" s="2"/>
      <c r="P63" s="2"/>
      <c r="Q63" s="1"/>
      <c r="R63" s="1"/>
      <c r="S63" s="1"/>
      <c r="T63" s="1"/>
      <c r="U63" s="19"/>
    </row>
    <row r="64" spans="1:21" ht="24" x14ac:dyDescent="0.2">
      <c r="A64" s="111"/>
      <c r="B64" s="126"/>
      <c r="C64" s="129"/>
      <c r="D64" s="34" t="s">
        <v>52</v>
      </c>
      <c r="E64" s="16">
        <f>SUM(E61,E62,E63)</f>
        <v>1286.56</v>
      </c>
      <c r="F64" s="16"/>
      <c r="G64" s="16"/>
      <c r="H64" s="14"/>
      <c r="I64" s="14"/>
      <c r="J64" s="16">
        <f t="shared" ref="J64:T64" si="63">SUM(J61,J62,J63)</f>
        <v>6136.8912</v>
      </c>
      <c r="K64" s="16">
        <f t="shared" si="63"/>
        <v>46316.160000000003</v>
      </c>
      <c r="L64" s="16">
        <f t="shared" si="63"/>
        <v>52453.051200000002</v>
      </c>
      <c r="M64" s="16">
        <f t="shared" si="63"/>
        <v>6136.8912</v>
      </c>
      <c r="N64" s="16">
        <f t="shared" si="63"/>
        <v>46316.160000000003</v>
      </c>
      <c r="O64" s="16">
        <f t="shared" si="63"/>
        <v>0</v>
      </c>
      <c r="P64" s="16">
        <f t="shared" si="63"/>
        <v>0</v>
      </c>
      <c r="Q64" s="16">
        <f t="shared" si="63"/>
        <v>0</v>
      </c>
      <c r="R64" s="16"/>
      <c r="S64" s="16">
        <f t="shared" si="63"/>
        <v>0</v>
      </c>
      <c r="T64" s="16">
        <f t="shared" si="63"/>
        <v>0</v>
      </c>
      <c r="U64" s="17"/>
    </row>
    <row r="65" spans="1:21" ht="12.75" customHeight="1" x14ac:dyDescent="0.2">
      <c r="A65" s="111"/>
      <c r="B65" s="126"/>
      <c r="C65" s="129"/>
      <c r="D65" s="5" t="s">
        <v>11</v>
      </c>
      <c r="E65" s="30">
        <v>557.4</v>
      </c>
      <c r="F65" s="26">
        <v>4.7699999999999996</v>
      </c>
      <c r="G65" s="26">
        <v>36</v>
      </c>
      <c r="H65" s="3"/>
      <c r="I65" s="3"/>
      <c r="J65" s="2">
        <f>(E65*F65)</f>
        <v>2658.7979999999998</v>
      </c>
      <c r="K65" s="2">
        <f>(E65*G65)</f>
        <v>20066.399999999998</v>
      </c>
      <c r="L65" s="20">
        <f>SUM(J65,K65)</f>
        <v>22725.197999999997</v>
      </c>
      <c r="M65" s="21">
        <f>SUM(J65-H65)</f>
        <v>2658.7979999999998</v>
      </c>
      <c r="N65" s="21">
        <f>SUM(K65-I65)</f>
        <v>20066.399999999998</v>
      </c>
      <c r="O65" s="2"/>
      <c r="P65" s="2"/>
      <c r="Q65" s="1"/>
      <c r="R65" s="1"/>
      <c r="S65" s="1"/>
      <c r="T65" s="1"/>
      <c r="U65" s="19"/>
    </row>
    <row r="66" spans="1:21" ht="12.75" customHeight="1" x14ac:dyDescent="0.2">
      <c r="A66" s="111"/>
      <c r="B66" s="126"/>
      <c r="C66" s="129"/>
      <c r="D66" s="5" t="s">
        <v>12</v>
      </c>
      <c r="E66" s="30">
        <v>487.14</v>
      </c>
      <c r="F66" s="26">
        <v>4.7699999999999996</v>
      </c>
      <c r="G66" s="26">
        <v>36</v>
      </c>
      <c r="H66" s="3"/>
      <c r="I66" s="3"/>
      <c r="J66" s="2">
        <f>(E66*F66)</f>
        <v>2323.6578</v>
      </c>
      <c r="K66" s="2">
        <f t="shared" ref="K66:K67" si="64">(E66*G66)</f>
        <v>17537.04</v>
      </c>
      <c r="L66" s="20">
        <f t="shared" ref="L66:L67" si="65">SUM(J66,K66)</f>
        <v>19860.697800000002</v>
      </c>
      <c r="M66" s="21">
        <f t="shared" ref="M66:M67" si="66">SUM(J66-H66)</f>
        <v>2323.6578</v>
      </c>
      <c r="N66" s="21">
        <f t="shared" ref="N66:N67" si="67">SUM(K66-I66)</f>
        <v>17537.04</v>
      </c>
      <c r="O66" s="2"/>
      <c r="P66" s="2"/>
      <c r="Q66" s="1"/>
      <c r="R66" s="1"/>
      <c r="S66" s="1"/>
      <c r="T66" s="1"/>
      <c r="U66" s="19"/>
    </row>
    <row r="67" spans="1:21" ht="12.75" customHeight="1" x14ac:dyDescent="0.2">
      <c r="A67" s="111"/>
      <c r="B67" s="126"/>
      <c r="C67" s="129"/>
      <c r="D67" s="5" t="s">
        <v>13</v>
      </c>
      <c r="E67" s="30">
        <v>441.8</v>
      </c>
      <c r="F67" s="26">
        <v>4.7699999999999996</v>
      </c>
      <c r="G67" s="26">
        <v>36</v>
      </c>
      <c r="H67" s="3"/>
      <c r="I67" s="3"/>
      <c r="J67" s="2">
        <f>(E67*F67)</f>
        <v>2107.386</v>
      </c>
      <c r="K67" s="2">
        <f t="shared" si="64"/>
        <v>15904.800000000001</v>
      </c>
      <c r="L67" s="20">
        <f t="shared" si="65"/>
        <v>18012.186000000002</v>
      </c>
      <c r="M67" s="21">
        <f t="shared" si="66"/>
        <v>2107.386</v>
      </c>
      <c r="N67" s="21">
        <f t="shared" si="67"/>
        <v>15904.800000000001</v>
      </c>
      <c r="O67" s="2"/>
      <c r="P67" s="2"/>
      <c r="Q67" s="1"/>
      <c r="R67" s="1"/>
      <c r="S67" s="1"/>
      <c r="T67" s="1"/>
      <c r="U67" s="19"/>
    </row>
    <row r="68" spans="1:21" ht="24" x14ac:dyDescent="0.2">
      <c r="A68" s="111"/>
      <c r="B68" s="126"/>
      <c r="C68" s="129"/>
      <c r="D68" s="34" t="s">
        <v>53</v>
      </c>
      <c r="E68" s="16">
        <f>SUM(E65,E66,E67)</f>
        <v>1486.34</v>
      </c>
      <c r="F68" s="16"/>
      <c r="G68" s="16"/>
      <c r="H68" s="14"/>
      <c r="I68" s="14"/>
      <c r="J68" s="16">
        <f t="shared" ref="J68:T68" si="68">SUM(J65,J66,J67)</f>
        <v>7089.8418000000001</v>
      </c>
      <c r="K68" s="16">
        <f t="shared" si="68"/>
        <v>53508.240000000005</v>
      </c>
      <c r="L68" s="16">
        <f t="shared" si="68"/>
        <v>60598.0818</v>
      </c>
      <c r="M68" s="16">
        <f t="shared" si="68"/>
        <v>7089.8418000000001</v>
      </c>
      <c r="N68" s="16">
        <f t="shared" si="68"/>
        <v>53508.240000000005</v>
      </c>
      <c r="O68" s="16">
        <f t="shared" si="68"/>
        <v>0</v>
      </c>
      <c r="P68" s="16">
        <f t="shared" si="68"/>
        <v>0</v>
      </c>
      <c r="Q68" s="16">
        <f t="shared" si="68"/>
        <v>0</v>
      </c>
      <c r="R68" s="16"/>
      <c r="S68" s="16">
        <f t="shared" si="68"/>
        <v>0</v>
      </c>
      <c r="T68" s="16">
        <f t="shared" si="68"/>
        <v>0</v>
      </c>
      <c r="U68" s="17"/>
    </row>
    <row r="69" spans="1:21" ht="12.75" customHeight="1" x14ac:dyDescent="0.2">
      <c r="A69" s="111"/>
      <c r="B69" s="126"/>
      <c r="C69" s="129"/>
      <c r="D69" s="5" t="s">
        <v>14</v>
      </c>
      <c r="E69" s="30">
        <v>479.02</v>
      </c>
      <c r="F69" s="26">
        <v>4.7699999999999996</v>
      </c>
      <c r="G69" s="26">
        <v>36</v>
      </c>
      <c r="H69" s="3"/>
      <c r="I69" s="3"/>
      <c r="J69" s="2">
        <f>(E69*F69)</f>
        <v>2284.9253999999996</v>
      </c>
      <c r="K69" s="2">
        <f>(E69*G69)</f>
        <v>17244.72</v>
      </c>
      <c r="L69" s="20">
        <f>SUM(J69,K69)</f>
        <v>19529.645400000001</v>
      </c>
      <c r="M69" s="21">
        <f>SUM(J69-H69)</f>
        <v>2284.9253999999996</v>
      </c>
      <c r="N69" s="21">
        <f>SUM(K69-I69)</f>
        <v>17244.72</v>
      </c>
      <c r="O69" s="2"/>
      <c r="P69" s="2"/>
      <c r="Q69" s="1"/>
      <c r="R69" s="1"/>
      <c r="S69" s="1"/>
      <c r="T69" s="1"/>
      <c r="U69" s="19"/>
    </row>
    <row r="70" spans="1:21" ht="12.75" customHeight="1" x14ac:dyDescent="0.2">
      <c r="A70" s="111"/>
      <c r="B70" s="126"/>
      <c r="C70" s="129"/>
      <c r="D70" s="5" t="s">
        <v>15</v>
      </c>
      <c r="E70" s="30">
        <v>617.91999999999996</v>
      </c>
      <c r="F70" s="26">
        <v>4.7699999999999996</v>
      </c>
      <c r="G70" s="26">
        <v>36</v>
      </c>
      <c r="H70" s="3"/>
      <c r="I70" s="3"/>
      <c r="J70" s="2">
        <f>(E70*F70)</f>
        <v>2947.4783999999995</v>
      </c>
      <c r="K70" s="2">
        <f t="shared" ref="K70:K71" si="69">(E70*G70)</f>
        <v>22245.119999999999</v>
      </c>
      <c r="L70" s="20">
        <f t="shared" ref="L70:L71" si="70">SUM(J70,K70)</f>
        <v>25192.598399999999</v>
      </c>
      <c r="M70" s="21">
        <f t="shared" ref="M70:M71" si="71">SUM(J70-H70)</f>
        <v>2947.4783999999995</v>
      </c>
      <c r="N70" s="21">
        <f t="shared" ref="N70:N71" si="72">SUM(K70-I70)</f>
        <v>22245.119999999999</v>
      </c>
      <c r="O70" s="2"/>
      <c r="P70" s="2"/>
      <c r="Q70" s="1"/>
      <c r="R70" s="1"/>
      <c r="S70" s="1"/>
      <c r="T70" s="1"/>
      <c r="U70" s="19"/>
    </row>
    <row r="71" spans="1:21" ht="12.75" customHeight="1" x14ac:dyDescent="0.2">
      <c r="A71" s="111"/>
      <c r="B71" s="126"/>
      <c r="C71" s="129"/>
      <c r="D71" s="5" t="s">
        <v>16</v>
      </c>
      <c r="E71" s="31">
        <v>617.98</v>
      </c>
      <c r="F71" s="26">
        <v>4.7699999999999996</v>
      </c>
      <c r="G71" s="26">
        <v>36</v>
      </c>
      <c r="H71" s="3"/>
      <c r="I71" s="3"/>
      <c r="J71" s="2">
        <f>(E71*F71)</f>
        <v>2947.7646</v>
      </c>
      <c r="K71" s="2">
        <f t="shared" si="69"/>
        <v>22247.279999999999</v>
      </c>
      <c r="L71" s="20">
        <f t="shared" si="70"/>
        <v>25195.044599999997</v>
      </c>
      <c r="M71" s="21">
        <f t="shared" si="71"/>
        <v>2947.7646</v>
      </c>
      <c r="N71" s="21">
        <f t="shared" si="72"/>
        <v>22247.279999999999</v>
      </c>
      <c r="O71" s="2"/>
      <c r="P71" s="2"/>
      <c r="Q71" s="1">
        <v>138000</v>
      </c>
      <c r="R71" s="1"/>
      <c r="S71" s="1"/>
      <c r="T71" s="1"/>
      <c r="U71" s="19"/>
    </row>
    <row r="72" spans="1:21" ht="24" x14ac:dyDescent="0.2">
      <c r="A72" s="111"/>
      <c r="B72" s="126"/>
      <c r="C72" s="129"/>
      <c r="D72" s="34" t="s">
        <v>54</v>
      </c>
      <c r="E72" s="16">
        <f>SUM(E69,E70,E71)</f>
        <v>1714.92</v>
      </c>
      <c r="F72" s="16"/>
      <c r="G72" s="16"/>
      <c r="H72" s="14"/>
      <c r="I72" s="14"/>
      <c r="J72" s="16">
        <f t="shared" ref="J72:T72" si="73">SUM(J69,J70,J71)</f>
        <v>8180.1683999999987</v>
      </c>
      <c r="K72" s="16">
        <f t="shared" si="73"/>
        <v>61737.119999999995</v>
      </c>
      <c r="L72" s="16">
        <f t="shared" si="73"/>
        <v>69917.28839999999</v>
      </c>
      <c r="M72" s="16">
        <f t="shared" si="73"/>
        <v>8180.1683999999987</v>
      </c>
      <c r="N72" s="16">
        <f t="shared" si="73"/>
        <v>61737.119999999995</v>
      </c>
      <c r="O72" s="16">
        <f t="shared" si="73"/>
        <v>0</v>
      </c>
      <c r="P72" s="16">
        <f t="shared" si="73"/>
        <v>0</v>
      </c>
      <c r="Q72" s="16">
        <f t="shared" si="73"/>
        <v>138000</v>
      </c>
      <c r="R72" s="16"/>
      <c r="S72" s="16">
        <f t="shared" si="73"/>
        <v>0</v>
      </c>
      <c r="T72" s="16">
        <f t="shared" si="73"/>
        <v>0</v>
      </c>
      <c r="U72" s="17"/>
    </row>
    <row r="73" spans="1:21" ht="12.75" customHeight="1" x14ac:dyDescent="0.2">
      <c r="A73" s="111"/>
      <c r="B73" s="126"/>
      <c r="C73" s="129"/>
      <c r="D73" s="5" t="s">
        <v>17</v>
      </c>
      <c r="E73" s="30">
        <v>478.36</v>
      </c>
      <c r="F73" s="26">
        <v>4.7699999999999996</v>
      </c>
      <c r="G73" s="26">
        <v>36</v>
      </c>
      <c r="H73" s="3"/>
      <c r="I73" s="3"/>
      <c r="J73" s="2">
        <f>(E73*F73)</f>
        <v>2281.7772</v>
      </c>
      <c r="K73" s="2">
        <f>(E73*G73)</f>
        <v>17220.96</v>
      </c>
      <c r="L73" s="20">
        <f>SUM(J73,K73)</f>
        <v>19502.7372</v>
      </c>
      <c r="M73" s="21">
        <f>SUM(J73-H73)</f>
        <v>2281.7772</v>
      </c>
      <c r="N73" s="21">
        <f>SUM(K73-I73)</f>
        <v>17220.96</v>
      </c>
      <c r="O73" s="2"/>
      <c r="P73" s="2"/>
      <c r="Q73" s="1"/>
      <c r="R73" s="1"/>
      <c r="S73" s="1"/>
      <c r="T73" s="1"/>
      <c r="U73" s="19"/>
    </row>
    <row r="74" spans="1:21" ht="12.75" customHeight="1" x14ac:dyDescent="0.2">
      <c r="A74" s="111"/>
      <c r="B74" s="126"/>
      <c r="C74" s="129"/>
      <c r="D74" s="5" t="s">
        <v>18</v>
      </c>
      <c r="E74" s="30">
        <v>635.54</v>
      </c>
      <c r="F74" s="26">
        <v>4.7699999999999996</v>
      </c>
      <c r="G74" s="26">
        <v>36</v>
      </c>
      <c r="H74" s="3"/>
      <c r="I74" s="3"/>
      <c r="J74" s="2">
        <f>(E74*F74)</f>
        <v>3031.5257999999994</v>
      </c>
      <c r="K74" s="2">
        <f t="shared" ref="K74:K75" si="74">(E74*G74)</f>
        <v>22879.439999999999</v>
      </c>
      <c r="L74" s="20">
        <f t="shared" ref="L74:L75" si="75">SUM(J74,K74)</f>
        <v>25910.965799999998</v>
      </c>
      <c r="M74" s="21">
        <f t="shared" ref="M74:M75" si="76">SUM(J74-H74)</f>
        <v>3031.5257999999994</v>
      </c>
      <c r="N74" s="21">
        <f t="shared" ref="N74:N75" si="77">SUM(K74-I74)</f>
        <v>22879.439999999999</v>
      </c>
      <c r="O74" s="2"/>
      <c r="P74" s="2"/>
      <c r="Q74" s="1"/>
      <c r="R74" s="1"/>
      <c r="S74" s="1"/>
      <c r="T74" s="1"/>
      <c r="U74" s="19"/>
    </row>
    <row r="75" spans="1:21" ht="13.5" customHeight="1" x14ac:dyDescent="0.2">
      <c r="A75" s="112"/>
      <c r="B75" s="127"/>
      <c r="C75" s="130"/>
      <c r="D75" s="5" t="s">
        <v>19</v>
      </c>
      <c r="E75" s="31">
        <v>327.96</v>
      </c>
      <c r="F75" s="26">
        <v>4.7699999999999996</v>
      </c>
      <c r="G75" s="26">
        <v>36</v>
      </c>
      <c r="H75" s="3"/>
      <c r="I75" s="3"/>
      <c r="J75" s="2">
        <f>(E75*F75)</f>
        <v>1564.3691999999999</v>
      </c>
      <c r="K75" s="2">
        <f t="shared" si="74"/>
        <v>11806.56</v>
      </c>
      <c r="L75" s="20">
        <f t="shared" si="75"/>
        <v>13370.929199999999</v>
      </c>
      <c r="M75" s="21">
        <f t="shared" si="76"/>
        <v>1564.3691999999999</v>
      </c>
      <c r="N75" s="21">
        <f t="shared" si="77"/>
        <v>11806.56</v>
      </c>
      <c r="O75" s="2"/>
      <c r="P75" s="2"/>
      <c r="Q75" s="1"/>
      <c r="R75" s="1"/>
      <c r="S75" s="1"/>
      <c r="T75" s="1"/>
      <c r="U75" s="19"/>
    </row>
    <row r="76" spans="1:21" ht="24.75" x14ac:dyDescent="0.25">
      <c r="A76" s="8"/>
      <c r="B76" s="8"/>
      <c r="C76" s="8"/>
      <c r="D76" s="34" t="s">
        <v>55</v>
      </c>
      <c r="E76" s="16">
        <f>SUM(E73,E74,E75)</f>
        <v>1441.8600000000001</v>
      </c>
      <c r="F76" s="16"/>
      <c r="G76" s="16"/>
      <c r="H76" s="14"/>
      <c r="I76" s="14"/>
      <c r="J76" s="16">
        <f t="shared" ref="J76:T76" si="78">SUM(J73,J74,J75)</f>
        <v>6877.6722</v>
      </c>
      <c r="K76" s="16">
        <f t="shared" si="78"/>
        <v>51906.959999999992</v>
      </c>
      <c r="L76" s="16">
        <f t="shared" si="78"/>
        <v>58784.632199999993</v>
      </c>
      <c r="M76" s="16">
        <f t="shared" si="78"/>
        <v>6877.6722</v>
      </c>
      <c r="N76" s="16">
        <f t="shared" si="78"/>
        <v>51906.959999999992</v>
      </c>
      <c r="O76" s="16">
        <f t="shared" si="78"/>
        <v>0</v>
      </c>
      <c r="P76" s="16">
        <f t="shared" si="78"/>
        <v>0</v>
      </c>
      <c r="Q76" s="16">
        <f t="shared" si="78"/>
        <v>0</v>
      </c>
      <c r="R76" s="16"/>
      <c r="S76" s="16">
        <f t="shared" si="78"/>
        <v>0</v>
      </c>
      <c r="T76" s="16">
        <f t="shared" si="78"/>
        <v>0</v>
      </c>
      <c r="U76" s="17"/>
    </row>
    <row r="77" spans="1:21" s="43" customFormat="1" ht="24" x14ac:dyDescent="0.2">
      <c r="A77" s="73"/>
      <c r="B77" s="73"/>
      <c r="C77" s="74"/>
      <c r="D77" s="72" t="s">
        <v>58</v>
      </c>
      <c r="E77" s="75">
        <f>SUM(E64+E68+E72+E76)</f>
        <v>5929.68</v>
      </c>
      <c r="F77" s="75"/>
      <c r="G77" s="75"/>
      <c r="H77" s="73"/>
      <c r="I77" s="73"/>
      <c r="J77" s="75">
        <f t="shared" ref="J77:T77" si="79">SUM(J64+J68+J72+J76)</f>
        <v>28284.5736</v>
      </c>
      <c r="K77" s="75">
        <f t="shared" si="79"/>
        <v>213468.48</v>
      </c>
      <c r="L77" s="75">
        <f t="shared" si="79"/>
        <v>241753.05359999998</v>
      </c>
      <c r="M77" s="75">
        <f t="shared" si="79"/>
        <v>28284.5736</v>
      </c>
      <c r="N77" s="75">
        <f t="shared" si="79"/>
        <v>213468.48</v>
      </c>
      <c r="O77" s="75">
        <f t="shared" si="79"/>
        <v>0</v>
      </c>
      <c r="P77" s="75">
        <f t="shared" si="79"/>
        <v>0</v>
      </c>
      <c r="Q77" s="75">
        <f t="shared" si="79"/>
        <v>138000</v>
      </c>
      <c r="R77" s="75"/>
      <c r="S77" s="75">
        <f t="shared" si="79"/>
        <v>0</v>
      </c>
      <c r="T77" s="75">
        <f t="shared" si="79"/>
        <v>0</v>
      </c>
      <c r="U77" s="77"/>
    </row>
    <row r="78" spans="1:21" s="43" customFormat="1" ht="36" x14ac:dyDescent="0.2">
      <c r="A78" s="38"/>
      <c r="B78" s="38"/>
      <c r="C78" s="39"/>
      <c r="D78" s="40" t="s">
        <v>59</v>
      </c>
      <c r="E78" s="41">
        <f>E77+'2015'!E78</f>
        <v>36815.279999999999</v>
      </c>
      <c r="F78" s="41"/>
      <c r="G78" s="41"/>
      <c r="H78" s="41">
        <f>H77+'2015'!H78</f>
        <v>79771.11</v>
      </c>
      <c r="I78" s="41">
        <f>I77+'2015'!I78</f>
        <v>143569.85999999999</v>
      </c>
      <c r="J78" s="41">
        <f>J77+'2015'!J78</f>
        <v>175608.88560000001</v>
      </c>
      <c r="K78" s="41">
        <f>K77+'2015'!K78</f>
        <v>703350.2</v>
      </c>
      <c r="L78" s="41">
        <f>L77+'2015'!L78</f>
        <v>878959.08559999999</v>
      </c>
      <c r="M78" s="41">
        <f>M77+'2015'!M78</f>
        <v>95837.775599999994</v>
      </c>
      <c r="N78" s="41">
        <f>N77+'2015'!N78</f>
        <v>559780.34</v>
      </c>
      <c r="O78" s="41">
        <f>O77+'2015'!O78</f>
        <v>0</v>
      </c>
      <c r="P78" s="41">
        <f>P77+'2015'!P78</f>
        <v>0</v>
      </c>
      <c r="Q78" s="41">
        <f>Q77+'2015'!Q78</f>
        <v>138000</v>
      </c>
      <c r="R78" s="41">
        <f>SUM(I78-Q78)</f>
        <v>5569.859999999986</v>
      </c>
      <c r="S78" s="41">
        <f>S77+'2015'!S78</f>
        <v>0</v>
      </c>
      <c r="T78" s="41">
        <f>T77+'2015'!T78</f>
        <v>0</v>
      </c>
      <c r="U78" s="42"/>
    </row>
    <row r="79" spans="1:21" ht="12.75" customHeight="1" x14ac:dyDescent="0.2">
      <c r="A79" s="110">
        <v>5</v>
      </c>
      <c r="B79" s="125" t="s">
        <v>32</v>
      </c>
      <c r="C79" s="128" t="s">
        <v>25</v>
      </c>
      <c r="D79" s="5" t="s">
        <v>8</v>
      </c>
      <c r="E79" s="30">
        <v>236.92</v>
      </c>
      <c r="F79" s="26">
        <v>4.7699999999999996</v>
      </c>
      <c r="G79" s="26">
        <v>36</v>
      </c>
      <c r="H79" s="3">
        <v>1130.1099999999999</v>
      </c>
      <c r="I79" s="3">
        <v>8529.1200000000008</v>
      </c>
      <c r="J79" s="2">
        <f>(E79*F79)</f>
        <v>1130.1083999999998</v>
      </c>
      <c r="K79" s="2">
        <f>(E79*G79)</f>
        <v>8529.119999999999</v>
      </c>
      <c r="L79" s="20">
        <f>SUM(J79,K79)</f>
        <v>9659.2283999999981</v>
      </c>
      <c r="M79" s="21">
        <f>SUM(J79-H79)</f>
        <v>-1.6000000000531145E-3</v>
      </c>
      <c r="N79" s="21">
        <f>SUM(K79-I79)</f>
        <v>-1.8189894035458565E-12</v>
      </c>
      <c r="O79" s="2"/>
      <c r="P79" s="2"/>
      <c r="Q79" s="1">
        <v>6000</v>
      </c>
      <c r="R79" s="1"/>
      <c r="S79" s="1"/>
      <c r="T79" s="1"/>
      <c r="U79" s="19"/>
    </row>
    <row r="80" spans="1:21" ht="12.75" customHeight="1" x14ac:dyDescent="0.2">
      <c r="A80" s="111"/>
      <c r="B80" s="126"/>
      <c r="C80" s="129"/>
      <c r="D80" s="5" t="s">
        <v>9</v>
      </c>
      <c r="E80" s="31">
        <v>275.74</v>
      </c>
      <c r="F80" s="26">
        <v>4.7699999999999996</v>
      </c>
      <c r="G80" s="26">
        <v>36</v>
      </c>
      <c r="H80" s="3">
        <v>1315.28</v>
      </c>
      <c r="I80" s="3">
        <v>9926.64</v>
      </c>
      <c r="J80" s="2">
        <f>(E80*F80)</f>
        <v>1315.2798</v>
      </c>
      <c r="K80" s="2">
        <f t="shared" ref="K80:K81" si="80">(E80*G80)</f>
        <v>9926.64</v>
      </c>
      <c r="L80" s="20">
        <f t="shared" ref="L80:L81" si="81">SUM(J80,K80)</f>
        <v>11241.9198</v>
      </c>
      <c r="M80" s="21">
        <f t="shared" ref="M80:M81" si="82">SUM(J80-H80)</f>
        <v>-1.9999999994979589E-4</v>
      </c>
      <c r="N80" s="21">
        <f t="shared" ref="N80:N81" si="83">SUM(K80-I80)</f>
        <v>0</v>
      </c>
      <c r="O80" s="2"/>
      <c r="P80" s="2"/>
      <c r="Q80" s="1"/>
      <c r="R80" s="1"/>
      <c r="S80" s="1"/>
      <c r="T80" s="1"/>
      <c r="U80" s="19"/>
    </row>
    <row r="81" spans="1:21" ht="12.75" customHeight="1" x14ac:dyDescent="0.2">
      <c r="A81" s="111"/>
      <c r="B81" s="126"/>
      <c r="C81" s="129"/>
      <c r="D81" s="5" t="s">
        <v>10</v>
      </c>
      <c r="E81" s="31">
        <v>298.76</v>
      </c>
      <c r="F81" s="26">
        <v>4.7699999999999996</v>
      </c>
      <c r="G81" s="26">
        <v>36</v>
      </c>
      <c r="H81" s="3">
        <v>1425.09</v>
      </c>
      <c r="I81" s="3">
        <v>10755.36</v>
      </c>
      <c r="J81" s="2">
        <f>(E81*F81)</f>
        <v>1425.0851999999998</v>
      </c>
      <c r="K81" s="2">
        <f t="shared" si="80"/>
        <v>10755.36</v>
      </c>
      <c r="L81" s="20">
        <f t="shared" si="81"/>
        <v>12180.4452</v>
      </c>
      <c r="M81" s="21">
        <f t="shared" si="82"/>
        <v>-4.8000000001593435E-3</v>
      </c>
      <c r="N81" s="21">
        <f t="shared" si="83"/>
        <v>0</v>
      </c>
      <c r="O81" s="2"/>
      <c r="P81" s="2"/>
      <c r="Q81" s="1"/>
      <c r="R81" s="1"/>
      <c r="S81" s="1"/>
      <c r="T81" s="1"/>
      <c r="U81" s="19"/>
    </row>
    <row r="82" spans="1:21" ht="12.75" customHeight="1" x14ac:dyDescent="0.2">
      <c r="A82" s="111"/>
      <c r="B82" s="126"/>
      <c r="C82" s="129"/>
      <c r="D82" s="34" t="s">
        <v>52</v>
      </c>
      <c r="E82" s="16">
        <f>SUM(E79,E80,E81)</f>
        <v>811.42</v>
      </c>
      <c r="F82" s="16"/>
      <c r="G82" s="16"/>
      <c r="H82" s="44">
        <f>SUM(H79:H81)</f>
        <v>3870.4799999999996</v>
      </c>
      <c r="I82" s="44">
        <f>SUM(I79:I81)</f>
        <v>29211.120000000003</v>
      </c>
      <c r="J82" s="16">
        <f t="shared" ref="J82:T82" si="84">SUM(J79,J80,J81)</f>
        <v>3870.4733999999999</v>
      </c>
      <c r="K82" s="16">
        <f t="shared" si="84"/>
        <v>29211.119999999999</v>
      </c>
      <c r="L82" s="16">
        <f t="shared" si="84"/>
        <v>33081.593399999998</v>
      </c>
      <c r="M82" s="16">
        <f t="shared" si="84"/>
        <v>-6.6000000001622539E-3</v>
      </c>
      <c r="N82" s="16">
        <f t="shared" si="84"/>
        <v>-1.8189894035458565E-12</v>
      </c>
      <c r="O82" s="16">
        <f t="shared" si="84"/>
        <v>0</v>
      </c>
      <c r="P82" s="16">
        <f t="shared" si="84"/>
        <v>0</v>
      </c>
      <c r="Q82" s="16">
        <f t="shared" si="84"/>
        <v>6000</v>
      </c>
      <c r="R82" s="16"/>
      <c r="S82" s="16">
        <f t="shared" si="84"/>
        <v>0</v>
      </c>
      <c r="T82" s="16">
        <f t="shared" si="84"/>
        <v>0</v>
      </c>
      <c r="U82" s="17"/>
    </row>
    <row r="83" spans="1:21" ht="12.75" customHeight="1" x14ac:dyDescent="0.2">
      <c r="A83" s="111"/>
      <c r="B83" s="126"/>
      <c r="C83" s="129"/>
      <c r="D83" s="5" t="s">
        <v>11</v>
      </c>
      <c r="E83" s="30">
        <v>327.86</v>
      </c>
      <c r="F83" s="26">
        <v>4.7699999999999996</v>
      </c>
      <c r="G83" s="26">
        <v>36</v>
      </c>
      <c r="H83" s="3">
        <v>1563.89</v>
      </c>
      <c r="I83" s="3">
        <v>11802.96</v>
      </c>
      <c r="J83" s="2">
        <f>(E83*F83)</f>
        <v>1563.8922</v>
      </c>
      <c r="K83" s="2">
        <f>(E83*G83)</f>
        <v>11802.960000000001</v>
      </c>
      <c r="L83" s="20">
        <f>SUM(J83,K83)</f>
        <v>13366.852200000001</v>
      </c>
      <c r="M83" s="21">
        <f>SUM(J83-H83)</f>
        <v>2.1999999999025022E-3</v>
      </c>
      <c r="N83" s="21">
        <f>SUM(K83-I83)</f>
        <v>1.8189894035458565E-12</v>
      </c>
      <c r="O83" s="2"/>
      <c r="P83" s="2"/>
      <c r="Q83" s="1"/>
      <c r="R83" s="1"/>
      <c r="S83" s="1"/>
      <c r="T83" s="1"/>
      <c r="U83" s="19"/>
    </row>
    <row r="84" spans="1:21" ht="12.75" customHeight="1" x14ac:dyDescent="0.2">
      <c r="A84" s="111"/>
      <c r="B84" s="126"/>
      <c r="C84" s="129"/>
      <c r="D84" s="5" t="s">
        <v>12</v>
      </c>
      <c r="E84" s="30">
        <v>287.86</v>
      </c>
      <c r="F84" s="26">
        <v>4.7699999999999996</v>
      </c>
      <c r="G84" s="26">
        <v>36</v>
      </c>
      <c r="H84" s="3">
        <v>1373.09</v>
      </c>
      <c r="I84" s="3">
        <v>10362.959999999999</v>
      </c>
      <c r="J84" s="2">
        <f>(E84*F84)</f>
        <v>1373.0922</v>
      </c>
      <c r="K84" s="2">
        <f t="shared" ref="K84:K85" si="85">(E84*G84)</f>
        <v>10362.960000000001</v>
      </c>
      <c r="L84" s="20">
        <f t="shared" ref="L84:L85" si="86">SUM(J84,K84)</f>
        <v>11736.052200000002</v>
      </c>
      <c r="M84" s="21">
        <f t="shared" ref="M84:M85" si="87">SUM(J84-H84)</f>
        <v>2.2000000001298758E-3</v>
      </c>
      <c r="N84" s="21">
        <f t="shared" ref="N84:N85" si="88">SUM(K84-I84)</f>
        <v>1.8189894035458565E-12</v>
      </c>
      <c r="O84" s="2"/>
      <c r="P84" s="2"/>
      <c r="Q84" s="1"/>
      <c r="R84" s="1"/>
      <c r="S84" s="1"/>
      <c r="T84" s="1"/>
      <c r="U84" s="19"/>
    </row>
    <row r="85" spans="1:21" ht="12.75" customHeight="1" x14ac:dyDescent="0.2">
      <c r="A85" s="111"/>
      <c r="B85" s="126"/>
      <c r="C85" s="129"/>
      <c r="D85" s="5" t="s">
        <v>13</v>
      </c>
      <c r="E85" s="30">
        <v>264.66000000000003</v>
      </c>
      <c r="F85" s="26">
        <v>4.7699999999999996</v>
      </c>
      <c r="G85" s="26">
        <v>36</v>
      </c>
      <c r="H85" s="3">
        <v>1262.43</v>
      </c>
      <c r="I85" s="3">
        <v>9527.76</v>
      </c>
      <c r="J85" s="2">
        <f>(E85*F85)</f>
        <v>1262.4282000000001</v>
      </c>
      <c r="K85" s="2">
        <f t="shared" si="85"/>
        <v>9527.76</v>
      </c>
      <c r="L85" s="20">
        <f t="shared" si="86"/>
        <v>10790.188200000001</v>
      </c>
      <c r="M85" s="21">
        <f t="shared" si="87"/>
        <v>-1.8000000000029104E-3</v>
      </c>
      <c r="N85" s="21">
        <f t="shared" si="88"/>
        <v>0</v>
      </c>
      <c r="O85" s="2"/>
      <c r="P85" s="2"/>
      <c r="Q85" s="1"/>
      <c r="R85" s="1"/>
      <c r="S85" s="1"/>
      <c r="T85" s="1"/>
      <c r="U85" s="19"/>
    </row>
    <row r="86" spans="1:21" ht="12.75" customHeight="1" x14ac:dyDescent="0.2">
      <c r="A86" s="111"/>
      <c r="B86" s="126"/>
      <c r="C86" s="129"/>
      <c r="D86" s="34" t="s">
        <v>53</v>
      </c>
      <c r="E86" s="16">
        <f>SUM(E83,E84,E85)</f>
        <v>880.38000000000011</v>
      </c>
      <c r="F86" s="16"/>
      <c r="G86" s="16"/>
      <c r="H86" s="44">
        <f>SUM(H83:H85)</f>
        <v>4199.41</v>
      </c>
      <c r="I86" s="44">
        <f>SUM(I83:I85)</f>
        <v>31693.68</v>
      </c>
      <c r="J86" s="16">
        <f t="shared" ref="J86:T86" si="89">SUM(J83,J84,J85)</f>
        <v>4199.4126000000006</v>
      </c>
      <c r="K86" s="16">
        <f t="shared" si="89"/>
        <v>31693.68</v>
      </c>
      <c r="L86" s="16">
        <f t="shared" si="89"/>
        <v>35893.092600000004</v>
      </c>
      <c r="M86" s="16">
        <f t="shared" si="89"/>
        <v>2.6000000000294676E-3</v>
      </c>
      <c r="N86" s="16">
        <f t="shared" si="89"/>
        <v>3.637978807091713E-12</v>
      </c>
      <c r="O86" s="16">
        <f t="shared" si="89"/>
        <v>0</v>
      </c>
      <c r="P86" s="16">
        <f t="shared" si="89"/>
        <v>0</v>
      </c>
      <c r="Q86" s="16">
        <f t="shared" si="89"/>
        <v>0</v>
      </c>
      <c r="R86" s="16"/>
      <c r="S86" s="16">
        <f t="shared" si="89"/>
        <v>0</v>
      </c>
      <c r="T86" s="16">
        <f t="shared" si="89"/>
        <v>0</v>
      </c>
      <c r="U86" s="17"/>
    </row>
    <row r="87" spans="1:21" ht="12.75" customHeight="1" x14ac:dyDescent="0.2">
      <c r="A87" s="111"/>
      <c r="B87" s="126"/>
      <c r="C87" s="129"/>
      <c r="D87" s="5" t="s">
        <v>14</v>
      </c>
      <c r="E87" s="30">
        <v>306.83999999999997</v>
      </c>
      <c r="F87" s="26">
        <v>4.7699999999999996</v>
      </c>
      <c r="G87" s="26">
        <v>36</v>
      </c>
      <c r="H87" s="3">
        <v>1463.63</v>
      </c>
      <c r="I87" s="3">
        <v>11046.24</v>
      </c>
      <c r="J87" s="2">
        <f>(E87*F87)</f>
        <v>1463.6267999999998</v>
      </c>
      <c r="K87" s="2">
        <f>(E87*G87)</f>
        <v>11046.24</v>
      </c>
      <c r="L87" s="20">
        <f>SUM(J87,K87)</f>
        <v>12509.8668</v>
      </c>
      <c r="M87" s="21">
        <f>SUM(J87-H87)</f>
        <v>-3.2000000003336027E-3</v>
      </c>
      <c r="N87" s="21">
        <f>SUM(K87-I87)</f>
        <v>0</v>
      </c>
      <c r="O87" s="2"/>
      <c r="P87" s="2"/>
      <c r="Q87" s="1"/>
      <c r="R87" s="1"/>
      <c r="S87" s="1"/>
      <c r="T87" s="1"/>
      <c r="U87" s="19"/>
    </row>
    <row r="88" spans="1:21" ht="12.75" customHeight="1" x14ac:dyDescent="0.2">
      <c r="A88" s="111"/>
      <c r="B88" s="126"/>
      <c r="C88" s="129"/>
      <c r="D88" s="5" t="s">
        <v>15</v>
      </c>
      <c r="E88" s="30">
        <v>303.88</v>
      </c>
      <c r="F88" s="26">
        <v>4.7699999999999996</v>
      </c>
      <c r="G88" s="26">
        <v>36</v>
      </c>
      <c r="H88" s="3">
        <v>1449.51</v>
      </c>
      <c r="I88" s="3">
        <v>10939.68</v>
      </c>
      <c r="J88" s="2">
        <f>(E88*F88)</f>
        <v>1449.5075999999999</v>
      </c>
      <c r="K88" s="2">
        <f t="shared" ref="K88:K89" si="90">(E88*G88)</f>
        <v>10939.68</v>
      </c>
      <c r="L88" s="20">
        <f t="shared" ref="L88:L89" si="91">SUM(J88,K88)</f>
        <v>12389.187600000001</v>
      </c>
      <c r="M88" s="21">
        <f t="shared" ref="M88:M89" si="92">SUM(J88-H88)</f>
        <v>-2.4000000000796717E-3</v>
      </c>
      <c r="N88" s="21">
        <f t="shared" ref="N88:N89" si="93">SUM(K88-I88)</f>
        <v>0</v>
      </c>
      <c r="O88" s="2"/>
      <c r="P88" s="2"/>
      <c r="Q88" s="1"/>
      <c r="R88" s="1"/>
      <c r="S88" s="1"/>
      <c r="T88" s="1"/>
      <c r="U88" s="19"/>
    </row>
    <row r="89" spans="1:21" ht="12.75" customHeight="1" x14ac:dyDescent="0.2">
      <c r="A89" s="111"/>
      <c r="B89" s="126"/>
      <c r="C89" s="129"/>
      <c r="D89" s="5" t="s">
        <v>16</v>
      </c>
      <c r="E89" s="31">
        <v>319.32</v>
      </c>
      <c r="F89" s="26">
        <v>4.7699999999999996</v>
      </c>
      <c r="G89" s="26">
        <v>36</v>
      </c>
      <c r="H89" s="3">
        <v>1523.16</v>
      </c>
      <c r="I89" s="3">
        <v>11495.52</v>
      </c>
      <c r="J89" s="2">
        <f>(E89*F89)</f>
        <v>1523.1563999999998</v>
      </c>
      <c r="K89" s="2">
        <f t="shared" si="90"/>
        <v>11495.52</v>
      </c>
      <c r="L89" s="20">
        <f t="shared" si="91"/>
        <v>13018.6764</v>
      </c>
      <c r="M89" s="21">
        <f t="shared" si="92"/>
        <v>-3.6000000002331944E-3</v>
      </c>
      <c r="N89" s="21">
        <f t="shared" si="93"/>
        <v>0</v>
      </c>
      <c r="O89" s="2"/>
      <c r="P89" s="2"/>
      <c r="Q89" s="1"/>
      <c r="R89" s="1"/>
      <c r="S89" s="1"/>
      <c r="T89" s="1"/>
      <c r="U89" s="19"/>
    </row>
    <row r="90" spans="1:21" ht="12.75" customHeight="1" x14ac:dyDescent="0.2">
      <c r="A90" s="111"/>
      <c r="B90" s="126"/>
      <c r="C90" s="129"/>
      <c r="D90" s="34" t="s">
        <v>54</v>
      </c>
      <c r="E90" s="16">
        <f>SUM(E87,E88,E89)</f>
        <v>930.04</v>
      </c>
      <c r="F90" s="16"/>
      <c r="G90" s="16"/>
      <c r="H90" s="44">
        <f>SUM(H87:H89)</f>
        <v>4436.3</v>
      </c>
      <c r="I90" s="44">
        <f>SUM(I87:I89)</f>
        <v>33481.440000000002</v>
      </c>
      <c r="J90" s="16">
        <f t="shared" ref="J90:T90" si="94">SUM(J87,J88,J89)</f>
        <v>4436.2907999999998</v>
      </c>
      <c r="K90" s="16">
        <f t="shared" si="94"/>
        <v>33481.440000000002</v>
      </c>
      <c r="L90" s="16">
        <f t="shared" si="94"/>
        <v>37917.730800000005</v>
      </c>
      <c r="M90" s="16">
        <f t="shared" si="94"/>
        <v>-9.2000000006464688E-3</v>
      </c>
      <c r="N90" s="16">
        <f t="shared" si="94"/>
        <v>0</v>
      </c>
      <c r="O90" s="16">
        <f t="shared" si="94"/>
        <v>0</v>
      </c>
      <c r="P90" s="16">
        <f t="shared" si="94"/>
        <v>0</v>
      </c>
      <c r="Q90" s="16">
        <f t="shared" si="94"/>
        <v>0</v>
      </c>
      <c r="R90" s="16"/>
      <c r="S90" s="16">
        <f t="shared" si="94"/>
        <v>0</v>
      </c>
      <c r="T90" s="16">
        <f t="shared" si="94"/>
        <v>0</v>
      </c>
      <c r="U90" s="17"/>
    </row>
    <row r="91" spans="1:21" ht="12.75" customHeight="1" x14ac:dyDescent="0.2">
      <c r="A91" s="111"/>
      <c r="B91" s="126"/>
      <c r="C91" s="129"/>
      <c r="D91" s="5" t="s">
        <v>17</v>
      </c>
      <c r="E91" s="30">
        <v>310.92</v>
      </c>
      <c r="F91" s="26">
        <v>4.7699999999999996</v>
      </c>
      <c r="G91" s="26">
        <v>36</v>
      </c>
      <c r="H91" s="3">
        <v>1483.09</v>
      </c>
      <c r="I91" s="3">
        <v>11193.12</v>
      </c>
      <c r="J91" s="2">
        <f>(E91*F91)</f>
        <v>1483.0883999999999</v>
      </c>
      <c r="K91" s="2">
        <f>(E91*G91)</f>
        <v>11193.12</v>
      </c>
      <c r="L91" s="20">
        <f>SUM(J91,K91)</f>
        <v>12676.208400000001</v>
      </c>
      <c r="M91" s="21">
        <f>SUM(J91-H91)</f>
        <v>-1.6000000000531145E-3</v>
      </c>
      <c r="N91" s="21">
        <f>SUM(K91-I91)</f>
        <v>0</v>
      </c>
      <c r="O91" s="2"/>
      <c r="P91" s="2"/>
      <c r="Q91" s="1"/>
      <c r="R91" s="1"/>
      <c r="S91" s="1"/>
      <c r="T91" s="1"/>
      <c r="U91" s="19"/>
    </row>
    <row r="92" spans="1:21" ht="12.75" customHeight="1" x14ac:dyDescent="0.2">
      <c r="A92" s="111"/>
      <c r="B92" s="126"/>
      <c r="C92" s="129"/>
      <c r="D92" s="5" t="s">
        <v>18</v>
      </c>
      <c r="E92" s="30">
        <v>332.08</v>
      </c>
      <c r="F92" s="26">
        <v>4.7699999999999996</v>
      </c>
      <c r="G92" s="26">
        <v>36</v>
      </c>
      <c r="H92" s="3">
        <v>1584.02</v>
      </c>
      <c r="I92" s="3">
        <v>11954.88</v>
      </c>
      <c r="J92" s="2">
        <f>(E92*F92)</f>
        <v>1584.0215999999998</v>
      </c>
      <c r="K92" s="2">
        <f t="shared" ref="K92:K93" si="95">(E92*G92)</f>
        <v>11954.88</v>
      </c>
      <c r="L92" s="20">
        <f t="shared" ref="L92:L93" si="96">SUM(J92,K92)</f>
        <v>13538.901599999999</v>
      </c>
      <c r="M92" s="21">
        <f t="shared" ref="M92:M93" si="97">SUM(J92-H92)</f>
        <v>1.5999999998257408E-3</v>
      </c>
      <c r="N92" s="21">
        <f t="shared" ref="N92:N93" si="98">SUM(K92-I92)</f>
        <v>0</v>
      </c>
      <c r="O92" s="2"/>
      <c r="P92" s="2"/>
      <c r="Q92" s="1"/>
      <c r="R92" s="1"/>
      <c r="S92" s="1"/>
      <c r="T92" s="1"/>
      <c r="U92" s="19"/>
    </row>
    <row r="93" spans="1:21" ht="13.5" customHeight="1" x14ac:dyDescent="0.2">
      <c r="A93" s="112"/>
      <c r="B93" s="127"/>
      <c r="C93" s="130"/>
      <c r="D93" s="5" t="s">
        <v>19</v>
      </c>
      <c r="E93" s="31">
        <v>286.7</v>
      </c>
      <c r="F93" s="26">
        <v>4.7699999999999996</v>
      </c>
      <c r="G93" s="26">
        <v>36</v>
      </c>
      <c r="H93" s="3">
        <v>1367.56</v>
      </c>
      <c r="I93" s="3">
        <v>10321.200000000001</v>
      </c>
      <c r="J93" s="2">
        <f>(E93*F93)</f>
        <v>1367.5589999999997</v>
      </c>
      <c r="K93" s="2">
        <f t="shared" si="95"/>
        <v>10321.199999999999</v>
      </c>
      <c r="L93" s="20">
        <f t="shared" si="96"/>
        <v>11688.758999999998</v>
      </c>
      <c r="M93" s="21">
        <f t="shared" si="97"/>
        <v>-1.0000000002037268E-3</v>
      </c>
      <c r="N93" s="21">
        <f t="shared" si="98"/>
        <v>-1.8189894035458565E-12</v>
      </c>
      <c r="O93" s="2"/>
      <c r="P93" s="2"/>
      <c r="Q93" s="1"/>
      <c r="R93" s="1"/>
      <c r="S93" s="1"/>
      <c r="T93" s="1"/>
      <c r="U93" s="19"/>
    </row>
    <row r="94" spans="1:21" ht="24.75" x14ac:dyDescent="0.25">
      <c r="A94" s="8"/>
      <c r="B94" s="8"/>
      <c r="C94" s="8"/>
      <c r="D94" s="34" t="s">
        <v>55</v>
      </c>
      <c r="E94" s="16">
        <f>SUM(E91,E92,E93)</f>
        <v>929.7</v>
      </c>
      <c r="F94" s="16"/>
      <c r="G94" s="16"/>
      <c r="H94" s="44">
        <f>SUM(H91:H93)</f>
        <v>4434.67</v>
      </c>
      <c r="I94" s="44">
        <f>SUM(I91:I93)</f>
        <v>33469.199999999997</v>
      </c>
      <c r="J94" s="16">
        <f t="shared" ref="J94:T94" si="99">SUM(J91,J92,J93)</f>
        <v>4434.6689999999999</v>
      </c>
      <c r="K94" s="16">
        <f t="shared" si="99"/>
        <v>33469.199999999997</v>
      </c>
      <c r="L94" s="16">
        <f t="shared" si="99"/>
        <v>37903.868999999999</v>
      </c>
      <c r="M94" s="16">
        <f t="shared" si="99"/>
        <v>-1.0000000004311005E-3</v>
      </c>
      <c r="N94" s="16">
        <f t="shared" si="99"/>
        <v>-1.8189894035458565E-12</v>
      </c>
      <c r="O94" s="16">
        <f t="shared" si="99"/>
        <v>0</v>
      </c>
      <c r="P94" s="16">
        <f t="shared" si="99"/>
        <v>0</v>
      </c>
      <c r="Q94" s="16">
        <f t="shared" si="99"/>
        <v>0</v>
      </c>
      <c r="R94" s="16"/>
      <c r="S94" s="16">
        <f t="shared" si="99"/>
        <v>0</v>
      </c>
      <c r="T94" s="16">
        <f t="shared" si="99"/>
        <v>0</v>
      </c>
      <c r="U94" s="17"/>
    </row>
    <row r="95" spans="1:21" s="43" customFormat="1" ht="24" x14ac:dyDescent="0.2">
      <c r="A95" s="73"/>
      <c r="B95" s="73"/>
      <c r="C95" s="74"/>
      <c r="D95" s="72" t="s">
        <v>58</v>
      </c>
      <c r="E95" s="75">
        <f>SUM(E94,E90,E86,E82)</f>
        <v>3551.54</v>
      </c>
      <c r="F95" s="75"/>
      <c r="G95" s="75"/>
      <c r="H95" s="76">
        <f>SUM(H82,H86,H90,H94)</f>
        <v>16940.86</v>
      </c>
      <c r="I95" s="76">
        <f>SUM(I82,I86,I90,I94)</f>
        <v>127855.44</v>
      </c>
      <c r="J95" s="75">
        <f t="shared" ref="J95:T95" si="100">SUM(J82+J86+J90+J94)</f>
        <v>16940.845800000003</v>
      </c>
      <c r="K95" s="75">
        <f t="shared" si="100"/>
        <v>127855.44</v>
      </c>
      <c r="L95" s="75">
        <f t="shared" si="100"/>
        <v>144796.28580000001</v>
      </c>
      <c r="M95" s="75">
        <f t="shared" si="100"/>
        <v>-1.4200000001210356E-2</v>
      </c>
      <c r="N95" s="75">
        <f t="shared" si="100"/>
        <v>0</v>
      </c>
      <c r="O95" s="75">
        <f t="shared" si="100"/>
        <v>0</v>
      </c>
      <c r="P95" s="75">
        <f t="shared" si="100"/>
        <v>0</v>
      </c>
      <c r="Q95" s="75">
        <f t="shared" si="100"/>
        <v>6000</v>
      </c>
      <c r="R95" s="75"/>
      <c r="S95" s="75">
        <f t="shared" si="100"/>
        <v>0</v>
      </c>
      <c r="T95" s="75">
        <f t="shared" si="100"/>
        <v>0</v>
      </c>
      <c r="U95" s="77"/>
    </row>
    <row r="96" spans="1:21" s="43" customFormat="1" ht="36" x14ac:dyDescent="0.2">
      <c r="A96" s="38"/>
      <c r="B96" s="38"/>
      <c r="C96" s="39"/>
      <c r="D96" s="40" t="s">
        <v>59</v>
      </c>
      <c r="E96" s="41">
        <f>E95+'2015'!E96</f>
        <v>18986.440000000002</v>
      </c>
      <c r="F96" s="41"/>
      <c r="G96" s="41"/>
      <c r="H96" s="41">
        <f>H95+'2015'!H96</f>
        <v>90565.340000000011</v>
      </c>
      <c r="I96" s="41">
        <f>I95+'2015'!I96</f>
        <v>373627.69999999995</v>
      </c>
      <c r="J96" s="41">
        <f>J95+'2015'!J96</f>
        <v>90565.318800000008</v>
      </c>
      <c r="K96" s="41">
        <f>K95+'2015'!K96</f>
        <v>373627.69999999995</v>
      </c>
      <c r="L96" s="41">
        <f>L95+'2015'!L96</f>
        <v>464193.01880000002</v>
      </c>
      <c r="M96" s="41">
        <f>M95+'2015'!M96</f>
        <v>-2.1200000007297604E-2</v>
      </c>
      <c r="N96" s="41">
        <f>N95+'2015'!N96</f>
        <v>-3.5242919693700969E-12</v>
      </c>
      <c r="O96" s="41">
        <f>O95+'2015'!O96</f>
        <v>0</v>
      </c>
      <c r="P96" s="41">
        <f>P95+'2015'!P96</f>
        <v>0</v>
      </c>
      <c r="Q96" s="41">
        <f>Q95+'2015'!Q96</f>
        <v>6000</v>
      </c>
      <c r="R96" s="41">
        <f>SUM(I96-Q96)</f>
        <v>367627.69999999995</v>
      </c>
      <c r="S96" s="41">
        <f>S95+'2015'!S96</f>
        <v>0</v>
      </c>
      <c r="T96" s="41">
        <f>T95+'2015'!T96</f>
        <v>0</v>
      </c>
      <c r="U96" s="42"/>
    </row>
    <row r="97" spans="1:21" ht="12.75" customHeight="1" x14ac:dyDescent="0.2">
      <c r="A97" s="110">
        <v>6</v>
      </c>
      <c r="B97" s="125" t="s">
        <v>32</v>
      </c>
      <c r="C97" s="128" t="s">
        <v>26</v>
      </c>
      <c r="D97" s="5" t="s">
        <v>8</v>
      </c>
      <c r="E97" s="30">
        <v>202.96</v>
      </c>
      <c r="F97" s="26">
        <v>4.7699999999999996</v>
      </c>
      <c r="G97" s="26">
        <v>36</v>
      </c>
      <c r="H97" s="3">
        <v>968.12</v>
      </c>
      <c r="I97" s="3">
        <v>7306.56</v>
      </c>
      <c r="J97" s="2">
        <f>(E97*F97)</f>
        <v>968.11919999999998</v>
      </c>
      <c r="K97" s="2">
        <f>(E97*G97)</f>
        <v>7306.56</v>
      </c>
      <c r="L97" s="20">
        <f>SUM(J97,K97)</f>
        <v>8274.6792000000005</v>
      </c>
      <c r="M97" s="21">
        <f>SUM(J97-H97)</f>
        <v>-8.0000000002655725E-4</v>
      </c>
      <c r="N97" s="21">
        <f>SUM(K97-I97)</f>
        <v>0</v>
      </c>
      <c r="O97" s="2"/>
      <c r="P97" s="2"/>
      <c r="Q97" s="1">
        <v>23400</v>
      </c>
      <c r="R97" s="1"/>
      <c r="S97" s="1"/>
      <c r="T97" s="1"/>
      <c r="U97" s="19"/>
    </row>
    <row r="98" spans="1:21" ht="12.75" customHeight="1" x14ac:dyDescent="0.2">
      <c r="A98" s="111"/>
      <c r="B98" s="126"/>
      <c r="C98" s="129"/>
      <c r="D98" s="5" t="s">
        <v>9</v>
      </c>
      <c r="E98" s="31">
        <v>247.08</v>
      </c>
      <c r="F98" s="26">
        <v>4.7699999999999996</v>
      </c>
      <c r="G98" s="26">
        <v>36</v>
      </c>
      <c r="H98" s="3">
        <v>1178.57</v>
      </c>
      <c r="I98" s="3">
        <v>8894.8799999999992</v>
      </c>
      <c r="J98" s="2">
        <f>(E98*F98)</f>
        <v>1178.5716</v>
      </c>
      <c r="K98" s="2">
        <f t="shared" ref="K98:K99" si="101">(E98*G98)</f>
        <v>8894.880000000001</v>
      </c>
      <c r="L98" s="20">
        <f t="shared" ref="L98:L99" si="102">SUM(J98,K98)</f>
        <v>10073.4516</v>
      </c>
      <c r="M98" s="21">
        <f t="shared" ref="M98:M99" si="103">SUM(J98-H98)</f>
        <v>1.6000000000531145E-3</v>
      </c>
      <c r="N98" s="21">
        <f t="shared" ref="N98:N99" si="104">SUM(K98-I98)</f>
        <v>1.8189894035458565E-12</v>
      </c>
      <c r="O98" s="2"/>
      <c r="P98" s="2"/>
      <c r="Q98" s="1"/>
      <c r="R98" s="1"/>
      <c r="S98" s="1"/>
      <c r="T98" s="1"/>
      <c r="U98" s="19"/>
    </row>
    <row r="99" spans="1:21" ht="12.75" customHeight="1" x14ac:dyDescent="0.2">
      <c r="A99" s="111"/>
      <c r="B99" s="126"/>
      <c r="C99" s="129"/>
      <c r="D99" s="5" t="s">
        <v>10</v>
      </c>
      <c r="E99" s="31">
        <v>294.95999999999998</v>
      </c>
      <c r="F99" s="26">
        <v>4.7699999999999996</v>
      </c>
      <c r="G99" s="26">
        <v>36</v>
      </c>
      <c r="H99" s="3">
        <v>1406.96</v>
      </c>
      <c r="I99" s="3">
        <v>10618.56</v>
      </c>
      <c r="J99" s="2">
        <f>(E99*F99)</f>
        <v>1406.9591999999998</v>
      </c>
      <c r="K99" s="2">
        <f t="shared" si="101"/>
        <v>10618.56</v>
      </c>
      <c r="L99" s="20">
        <f t="shared" si="102"/>
        <v>12025.519199999999</v>
      </c>
      <c r="M99" s="21">
        <f t="shared" si="103"/>
        <v>-8.0000000025393092E-4</v>
      </c>
      <c r="N99" s="21">
        <f t="shared" si="104"/>
        <v>0</v>
      </c>
      <c r="O99" s="2"/>
      <c r="P99" s="2"/>
      <c r="Q99" s="1"/>
      <c r="R99" s="1"/>
      <c r="S99" s="1"/>
      <c r="T99" s="1"/>
      <c r="U99" s="19"/>
    </row>
    <row r="100" spans="1:21" ht="12.75" customHeight="1" x14ac:dyDescent="0.2">
      <c r="A100" s="111"/>
      <c r="B100" s="126"/>
      <c r="C100" s="129"/>
      <c r="D100" s="34" t="s">
        <v>52</v>
      </c>
      <c r="E100" s="16">
        <f>SUM(E97,E98,E99)</f>
        <v>745</v>
      </c>
      <c r="F100" s="16"/>
      <c r="G100" s="16"/>
      <c r="H100" s="44">
        <f>SUM(H97:H99)</f>
        <v>3553.65</v>
      </c>
      <c r="I100" s="44">
        <f>SUM(I97:I99)</f>
        <v>26820</v>
      </c>
      <c r="J100" s="16">
        <f t="shared" ref="J100:T100" si="105">SUM(J97,J98,J99)</f>
        <v>3553.6499999999996</v>
      </c>
      <c r="K100" s="16">
        <f t="shared" si="105"/>
        <v>26820</v>
      </c>
      <c r="L100" s="16">
        <f t="shared" si="105"/>
        <v>30373.649999999998</v>
      </c>
      <c r="M100" s="16">
        <f t="shared" si="105"/>
        <v>-2.2737367544323206E-13</v>
      </c>
      <c r="N100" s="16">
        <f t="shared" si="105"/>
        <v>1.8189894035458565E-12</v>
      </c>
      <c r="O100" s="16">
        <f t="shared" si="105"/>
        <v>0</v>
      </c>
      <c r="P100" s="16">
        <f t="shared" si="105"/>
        <v>0</v>
      </c>
      <c r="Q100" s="16">
        <f t="shared" si="105"/>
        <v>23400</v>
      </c>
      <c r="R100" s="16"/>
      <c r="S100" s="16">
        <f t="shared" si="105"/>
        <v>0</v>
      </c>
      <c r="T100" s="16">
        <f t="shared" si="105"/>
        <v>0</v>
      </c>
      <c r="U100" s="17"/>
    </row>
    <row r="101" spans="1:21" ht="12.75" customHeight="1" x14ac:dyDescent="0.2">
      <c r="A101" s="111"/>
      <c r="B101" s="126"/>
      <c r="C101" s="129"/>
      <c r="D101" s="5" t="s">
        <v>11</v>
      </c>
      <c r="E101" s="30">
        <v>266.82</v>
      </c>
      <c r="F101" s="26">
        <v>4.7699999999999996</v>
      </c>
      <c r="G101" s="26">
        <v>36</v>
      </c>
      <c r="H101" s="3">
        <v>1272.73</v>
      </c>
      <c r="I101" s="3">
        <v>9605.52</v>
      </c>
      <c r="J101" s="2">
        <f>(E101*F101)</f>
        <v>1272.7313999999999</v>
      </c>
      <c r="K101" s="2">
        <f>(E101*G101)</f>
        <v>9605.52</v>
      </c>
      <c r="L101" s="20">
        <f>SUM(J101,K101)</f>
        <v>10878.251400000001</v>
      </c>
      <c r="M101" s="21">
        <f>SUM(J101-H101)</f>
        <v>1.3999999998759449E-3</v>
      </c>
      <c r="N101" s="21">
        <f>SUM(K101-I101)</f>
        <v>0</v>
      </c>
      <c r="O101" s="2"/>
      <c r="P101" s="2"/>
      <c r="Q101" s="1"/>
      <c r="R101" s="1"/>
      <c r="S101" s="1"/>
      <c r="T101" s="1"/>
      <c r="U101" s="19"/>
    </row>
    <row r="102" spans="1:21" ht="12.75" customHeight="1" x14ac:dyDescent="0.2">
      <c r="A102" s="111"/>
      <c r="B102" s="126"/>
      <c r="C102" s="129"/>
      <c r="D102" s="5" t="s">
        <v>12</v>
      </c>
      <c r="E102" s="30">
        <v>259.44</v>
      </c>
      <c r="F102" s="26">
        <v>4.7699999999999996</v>
      </c>
      <c r="G102" s="26">
        <v>36</v>
      </c>
      <c r="H102" s="3">
        <v>1237.53</v>
      </c>
      <c r="I102" s="3">
        <v>9339.84</v>
      </c>
      <c r="J102" s="2">
        <f>(E102*F102)</f>
        <v>1237.5287999999998</v>
      </c>
      <c r="K102" s="2">
        <f t="shared" ref="K102:K103" si="106">(E102*G102)</f>
        <v>9339.84</v>
      </c>
      <c r="L102" s="20">
        <f t="shared" ref="L102:L103" si="107">SUM(J102,K102)</f>
        <v>10577.3688</v>
      </c>
      <c r="M102" s="21">
        <f t="shared" ref="M102:M103" si="108">SUM(J102-H102)</f>
        <v>-1.2000000001535227E-3</v>
      </c>
      <c r="N102" s="21">
        <f t="shared" ref="N102:N103" si="109">SUM(K102-I102)</f>
        <v>0</v>
      </c>
      <c r="O102" s="2"/>
      <c r="P102" s="2"/>
      <c r="Q102" s="1"/>
      <c r="R102" s="1"/>
      <c r="S102" s="1"/>
      <c r="T102" s="1"/>
      <c r="U102" s="19"/>
    </row>
    <row r="103" spans="1:21" ht="12.75" customHeight="1" x14ac:dyDescent="0.2">
      <c r="A103" s="111"/>
      <c r="B103" s="126"/>
      <c r="C103" s="129"/>
      <c r="D103" s="5" t="s">
        <v>13</v>
      </c>
      <c r="E103" s="30">
        <v>266.39999999999998</v>
      </c>
      <c r="F103" s="26">
        <v>4.7699999999999996</v>
      </c>
      <c r="G103" s="26">
        <v>36</v>
      </c>
      <c r="H103" s="3">
        <v>1270.73</v>
      </c>
      <c r="I103" s="3">
        <v>9590.4</v>
      </c>
      <c r="J103" s="2">
        <f>(E103*F103)</f>
        <v>1270.7279999999998</v>
      </c>
      <c r="K103" s="2">
        <f t="shared" si="106"/>
        <v>9590.4</v>
      </c>
      <c r="L103" s="20">
        <f t="shared" si="107"/>
        <v>10861.127999999999</v>
      </c>
      <c r="M103" s="21">
        <f t="shared" si="108"/>
        <v>-2.00000000018008E-3</v>
      </c>
      <c r="N103" s="21">
        <f t="shared" si="109"/>
        <v>0</v>
      </c>
      <c r="O103" s="2"/>
      <c r="P103" s="2"/>
      <c r="Q103" s="1"/>
      <c r="R103" s="1"/>
      <c r="S103" s="1"/>
      <c r="T103" s="1"/>
      <c r="U103" s="19"/>
    </row>
    <row r="104" spans="1:21" ht="12.75" customHeight="1" x14ac:dyDescent="0.2">
      <c r="A104" s="111"/>
      <c r="B104" s="126"/>
      <c r="C104" s="129"/>
      <c r="D104" s="34" t="s">
        <v>53</v>
      </c>
      <c r="E104" s="16">
        <f>SUM(E101,E102,E103)</f>
        <v>792.66</v>
      </c>
      <c r="F104" s="16"/>
      <c r="G104" s="16"/>
      <c r="H104" s="44">
        <f>SUM(H101:H103)</f>
        <v>3780.9900000000002</v>
      </c>
      <c r="I104" s="44">
        <f>SUM(I101:I103)</f>
        <v>28535.760000000002</v>
      </c>
      <c r="J104" s="16">
        <f t="shared" ref="J104:T104" si="110">SUM(J101,J102,J103)</f>
        <v>3780.9881999999998</v>
      </c>
      <c r="K104" s="16">
        <f t="shared" si="110"/>
        <v>28535.760000000002</v>
      </c>
      <c r="L104" s="16">
        <f t="shared" si="110"/>
        <v>32316.748200000002</v>
      </c>
      <c r="M104" s="16">
        <f t="shared" si="110"/>
        <v>-1.8000000004576577E-3</v>
      </c>
      <c r="N104" s="16">
        <f t="shared" si="110"/>
        <v>0</v>
      </c>
      <c r="O104" s="16">
        <f t="shared" si="110"/>
        <v>0</v>
      </c>
      <c r="P104" s="16">
        <f t="shared" si="110"/>
        <v>0</v>
      </c>
      <c r="Q104" s="16">
        <f t="shared" si="110"/>
        <v>0</v>
      </c>
      <c r="R104" s="16"/>
      <c r="S104" s="16">
        <f t="shared" si="110"/>
        <v>0</v>
      </c>
      <c r="T104" s="16">
        <f t="shared" si="110"/>
        <v>0</v>
      </c>
      <c r="U104" s="17"/>
    </row>
    <row r="105" spans="1:21" ht="12.75" customHeight="1" x14ac:dyDescent="0.2">
      <c r="A105" s="111"/>
      <c r="B105" s="126"/>
      <c r="C105" s="129"/>
      <c r="D105" s="5" t="s">
        <v>14</v>
      </c>
      <c r="E105" s="30">
        <v>285.86</v>
      </c>
      <c r="F105" s="26">
        <v>4.7699999999999996</v>
      </c>
      <c r="G105" s="26">
        <v>36</v>
      </c>
      <c r="H105" s="3">
        <v>1363.55</v>
      </c>
      <c r="I105" s="3">
        <v>10290.959999999999</v>
      </c>
      <c r="J105" s="2">
        <f>(E105*F105)</f>
        <v>1363.5521999999999</v>
      </c>
      <c r="K105" s="2">
        <f>(E105*G105)</f>
        <v>10290.960000000001</v>
      </c>
      <c r="L105" s="20">
        <f>SUM(J105,K105)</f>
        <v>11654.512200000001</v>
      </c>
      <c r="M105" s="21">
        <f>SUM(J105-H105)</f>
        <v>2.1999999999025022E-3</v>
      </c>
      <c r="N105" s="21">
        <f>SUM(K105-I105)</f>
        <v>1.8189894035458565E-12</v>
      </c>
      <c r="O105" s="2"/>
      <c r="P105" s="2"/>
      <c r="Q105" s="1"/>
      <c r="R105" s="1"/>
      <c r="S105" s="1"/>
      <c r="T105" s="1"/>
      <c r="U105" s="19"/>
    </row>
    <row r="106" spans="1:21" ht="12.75" customHeight="1" x14ac:dyDescent="0.2">
      <c r="A106" s="111"/>
      <c r="B106" s="126"/>
      <c r="C106" s="129"/>
      <c r="D106" s="5" t="s">
        <v>15</v>
      </c>
      <c r="E106" s="30">
        <v>297.04000000000002</v>
      </c>
      <c r="F106" s="26">
        <v>4.7699999999999996</v>
      </c>
      <c r="G106" s="26">
        <v>36</v>
      </c>
      <c r="H106" s="3">
        <v>1416.88</v>
      </c>
      <c r="I106" s="3">
        <v>10693.44</v>
      </c>
      <c r="J106" s="2">
        <f>(E106*F106)</f>
        <v>1416.8807999999999</v>
      </c>
      <c r="K106" s="2">
        <f t="shared" ref="K106:K107" si="111">(E106*G106)</f>
        <v>10693.44</v>
      </c>
      <c r="L106" s="20">
        <f t="shared" ref="L106:L107" si="112">SUM(J106,K106)</f>
        <v>12110.320800000001</v>
      </c>
      <c r="M106" s="21">
        <f t="shared" ref="M106:M107" si="113">SUM(J106-H106)</f>
        <v>7.9999999979918357E-4</v>
      </c>
      <c r="N106" s="21">
        <f t="shared" ref="N106:N107" si="114">SUM(K106-I106)</f>
        <v>0</v>
      </c>
      <c r="O106" s="2"/>
      <c r="P106" s="2"/>
      <c r="Q106" s="1"/>
      <c r="R106" s="1"/>
      <c r="S106" s="1"/>
      <c r="T106" s="1"/>
      <c r="U106" s="19"/>
    </row>
    <row r="107" spans="1:21" ht="12.75" customHeight="1" x14ac:dyDescent="0.2">
      <c r="A107" s="111"/>
      <c r="B107" s="126"/>
      <c r="C107" s="129"/>
      <c r="D107" s="5" t="s">
        <v>16</v>
      </c>
      <c r="E107" s="31">
        <v>275.06</v>
      </c>
      <c r="F107" s="26">
        <v>4.7699999999999996</v>
      </c>
      <c r="G107" s="26">
        <v>36</v>
      </c>
      <c r="H107" s="3">
        <v>1312.04</v>
      </c>
      <c r="I107" s="3">
        <v>9902.16</v>
      </c>
      <c r="J107" s="2">
        <f>(E107*F107)</f>
        <v>1312.0361999999998</v>
      </c>
      <c r="K107" s="2">
        <f t="shared" si="111"/>
        <v>9902.16</v>
      </c>
      <c r="L107" s="20">
        <f t="shared" si="112"/>
        <v>11214.1962</v>
      </c>
      <c r="M107" s="21">
        <f t="shared" si="113"/>
        <v>-3.8000000001829903E-3</v>
      </c>
      <c r="N107" s="21">
        <f t="shared" si="114"/>
        <v>0</v>
      </c>
      <c r="O107" s="2"/>
      <c r="P107" s="2"/>
      <c r="Q107" s="71">
        <v>109800</v>
      </c>
      <c r="R107" s="71"/>
      <c r="S107" s="1"/>
      <c r="T107" s="1"/>
      <c r="U107" s="19"/>
    </row>
    <row r="108" spans="1:21" ht="12.75" customHeight="1" x14ac:dyDescent="0.2">
      <c r="A108" s="111"/>
      <c r="B108" s="126"/>
      <c r="C108" s="129"/>
      <c r="D108" s="34" t="s">
        <v>54</v>
      </c>
      <c r="E108" s="16">
        <f>SUM(E105,E106,E107)</f>
        <v>857.96</v>
      </c>
      <c r="F108" s="16"/>
      <c r="G108" s="16"/>
      <c r="H108" s="44">
        <f>SUM(H105:H107)</f>
        <v>4092.4700000000003</v>
      </c>
      <c r="I108" s="44">
        <f>SUM(I105:I107)</f>
        <v>30886.560000000001</v>
      </c>
      <c r="J108" s="16">
        <f t="shared" ref="J108:T108" si="115">SUM(J105,J106,J107)</f>
        <v>4092.4691999999995</v>
      </c>
      <c r="K108" s="16">
        <f t="shared" si="115"/>
        <v>30886.560000000001</v>
      </c>
      <c r="L108" s="16">
        <f t="shared" si="115"/>
        <v>34979.029200000004</v>
      </c>
      <c r="M108" s="16">
        <f t="shared" si="115"/>
        <v>-8.000000004813046E-4</v>
      </c>
      <c r="N108" s="16">
        <f t="shared" si="115"/>
        <v>1.8189894035458565E-12</v>
      </c>
      <c r="O108" s="16">
        <f t="shared" si="115"/>
        <v>0</v>
      </c>
      <c r="P108" s="16">
        <f t="shared" si="115"/>
        <v>0</v>
      </c>
      <c r="Q108" s="16">
        <f t="shared" si="115"/>
        <v>109800</v>
      </c>
      <c r="R108" s="16"/>
      <c r="S108" s="16">
        <f t="shared" si="115"/>
        <v>0</v>
      </c>
      <c r="T108" s="16">
        <f t="shared" si="115"/>
        <v>0</v>
      </c>
      <c r="U108" s="17"/>
    </row>
    <row r="109" spans="1:21" ht="12.75" customHeight="1" x14ac:dyDescent="0.2">
      <c r="A109" s="111"/>
      <c r="B109" s="126"/>
      <c r="C109" s="129"/>
      <c r="D109" s="5" t="s">
        <v>17</v>
      </c>
      <c r="E109" s="30">
        <v>275.48</v>
      </c>
      <c r="F109" s="26">
        <v>4.7699999999999996</v>
      </c>
      <c r="G109" s="26">
        <v>36</v>
      </c>
      <c r="H109" s="3">
        <v>1314.04</v>
      </c>
      <c r="I109" s="3">
        <v>9917.2800000000007</v>
      </c>
      <c r="J109" s="2">
        <f>(E109*F109)</f>
        <v>1314.0396000000001</v>
      </c>
      <c r="K109" s="2">
        <f>(E109*G109)</f>
        <v>9917.2800000000007</v>
      </c>
      <c r="L109" s="20">
        <f>SUM(J109,K109)</f>
        <v>11231.319600000001</v>
      </c>
      <c r="M109" s="21">
        <f>SUM(J109-H109)</f>
        <v>-3.9999999989959178E-4</v>
      </c>
      <c r="N109" s="21">
        <f>SUM(K109-I109)</f>
        <v>0</v>
      </c>
      <c r="O109" s="2"/>
      <c r="P109" s="2"/>
      <c r="Q109" s="1"/>
      <c r="R109" s="1"/>
      <c r="S109" s="1"/>
      <c r="T109" s="1"/>
      <c r="U109" s="19"/>
    </row>
    <row r="110" spans="1:21" ht="12.75" customHeight="1" x14ac:dyDescent="0.2">
      <c r="A110" s="111"/>
      <c r="B110" s="126"/>
      <c r="C110" s="129"/>
      <c r="D110" s="5" t="s">
        <v>18</v>
      </c>
      <c r="E110" s="30">
        <v>334.5</v>
      </c>
      <c r="F110" s="26">
        <v>4.7699999999999996</v>
      </c>
      <c r="G110" s="26">
        <v>36</v>
      </c>
      <c r="H110" s="3">
        <v>1595.57</v>
      </c>
      <c r="I110" s="3">
        <v>12042</v>
      </c>
      <c r="J110" s="2">
        <f>(E110*F110)</f>
        <v>1595.5649999999998</v>
      </c>
      <c r="K110" s="2">
        <f t="shared" ref="K110:K111" si="116">(E110*G110)</f>
        <v>12042</v>
      </c>
      <c r="L110" s="20">
        <f t="shared" ref="L110:L111" si="117">SUM(J110,K110)</f>
        <v>13637.565000000001</v>
      </c>
      <c r="M110" s="21">
        <f t="shared" ref="M110:M111" si="118">SUM(J110-H110)</f>
        <v>-5.0000000001091394E-3</v>
      </c>
      <c r="N110" s="21">
        <f t="shared" ref="N110:N111" si="119">SUM(K110-I110)</f>
        <v>0</v>
      </c>
      <c r="O110" s="2"/>
      <c r="P110" s="2"/>
      <c r="Q110" s="1"/>
      <c r="R110" s="1"/>
      <c r="S110" s="1"/>
      <c r="T110" s="1"/>
      <c r="U110" s="19"/>
    </row>
    <row r="111" spans="1:21" ht="13.5" customHeight="1" x14ac:dyDescent="0.2">
      <c r="A111" s="112"/>
      <c r="B111" s="127"/>
      <c r="C111" s="130"/>
      <c r="D111" s="5" t="s">
        <v>19</v>
      </c>
      <c r="E111" s="31">
        <v>243.6</v>
      </c>
      <c r="F111" s="26">
        <v>4.7699999999999996</v>
      </c>
      <c r="G111" s="26">
        <v>36</v>
      </c>
      <c r="H111" s="3">
        <v>1161.97</v>
      </c>
      <c r="I111" s="3">
        <v>8769.6</v>
      </c>
      <c r="J111" s="2">
        <f>(E111*F111)</f>
        <v>1161.972</v>
      </c>
      <c r="K111" s="2">
        <f t="shared" si="116"/>
        <v>8769.6</v>
      </c>
      <c r="L111" s="20">
        <f t="shared" si="117"/>
        <v>9931.5720000000001</v>
      </c>
      <c r="M111" s="21">
        <f t="shared" si="118"/>
        <v>1.9999999999527063E-3</v>
      </c>
      <c r="N111" s="21">
        <f t="shared" si="119"/>
        <v>0</v>
      </c>
      <c r="O111" s="2"/>
      <c r="P111" s="2"/>
      <c r="Q111" s="1"/>
      <c r="R111" s="1"/>
      <c r="S111" s="1"/>
      <c r="T111" s="1"/>
      <c r="U111" s="19"/>
    </row>
    <row r="112" spans="1:21" ht="24.75" x14ac:dyDescent="0.25">
      <c r="A112" s="8"/>
      <c r="B112" s="8"/>
      <c r="C112" s="8"/>
      <c r="D112" s="34" t="s">
        <v>55</v>
      </c>
      <c r="E112" s="16">
        <f>SUM(E109,E110,E111)</f>
        <v>853.58</v>
      </c>
      <c r="F112" s="16"/>
      <c r="G112" s="16"/>
      <c r="H112" s="44">
        <f>SUM(H109:H111)</f>
        <v>4071.58</v>
      </c>
      <c r="I112" s="44">
        <f>SUM(I109:I111)</f>
        <v>30728.879999999997</v>
      </c>
      <c r="J112" s="16">
        <f t="shared" ref="J112:T112" si="120">SUM(J109,J110,J111)</f>
        <v>4071.5765999999994</v>
      </c>
      <c r="K112" s="16">
        <f t="shared" si="120"/>
        <v>30728.879999999997</v>
      </c>
      <c r="L112" s="16">
        <f t="shared" si="120"/>
        <v>34800.456600000005</v>
      </c>
      <c r="M112" s="16">
        <f t="shared" si="120"/>
        <v>-3.4000000000560249E-3</v>
      </c>
      <c r="N112" s="16">
        <f t="shared" si="120"/>
        <v>0</v>
      </c>
      <c r="O112" s="16">
        <f t="shared" si="120"/>
        <v>0</v>
      </c>
      <c r="P112" s="16">
        <f t="shared" si="120"/>
        <v>0</v>
      </c>
      <c r="Q112" s="16">
        <f t="shared" si="120"/>
        <v>0</v>
      </c>
      <c r="R112" s="16"/>
      <c r="S112" s="16">
        <f t="shared" si="120"/>
        <v>0</v>
      </c>
      <c r="T112" s="16">
        <f t="shared" si="120"/>
        <v>0</v>
      </c>
      <c r="U112" s="17"/>
    </row>
    <row r="113" spans="1:21" s="43" customFormat="1" ht="24" x14ac:dyDescent="0.2">
      <c r="A113" s="73"/>
      <c r="B113" s="73"/>
      <c r="C113" s="74"/>
      <c r="D113" s="72" t="s">
        <v>58</v>
      </c>
      <c r="E113" s="75">
        <f>SUM(E100+E104+E108+E112)</f>
        <v>3249.2</v>
      </c>
      <c r="F113" s="75"/>
      <c r="G113" s="75"/>
      <c r="H113" s="76">
        <f>SUM(H100,H104,H108,H112)</f>
        <v>15498.69</v>
      </c>
      <c r="I113" s="76">
        <f>SUM(I100,I104,I108,I112)</f>
        <v>116971.20000000001</v>
      </c>
      <c r="J113" s="75">
        <f t="shared" ref="J113:T113" si="121">SUM(J100+J104+J108+J112)</f>
        <v>15498.683999999997</v>
      </c>
      <c r="K113" s="75">
        <f t="shared" si="121"/>
        <v>116971.20000000001</v>
      </c>
      <c r="L113" s="75">
        <f t="shared" si="121"/>
        <v>132469.88400000002</v>
      </c>
      <c r="M113" s="75">
        <f t="shared" si="121"/>
        <v>-6.0000000012223609E-3</v>
      </c>
      <c r="N113" s="75">
        <f t="shared" si="121"/>
        <v>3.637978807091713E-12</v>
      </c>
      <c r="O113" s="75">
        <f t="shared" si="121"/>
        <v>0</v>
      </c>
      <c r="P113" s="75">
        <f t="shared" si="121"/>
        <v>0</v>
      </c>
      <c r="Q113" s="75">
        <f t="shared" si="121"/>
        <v>133200</v>
      </c>
      <c r="R113" s="75"/>
      <c r="S113" s="75">
        <f t="shared" si="121"/>
        <v>0</v>
      </c>
      <c r="T113" s="75">
        <f t="shared" si="121"/>
        <v>0</v>
      </c>
      <c r="U113" s="77"/>
    </row>
    <row r="114" spans="1:21" s="43" customFormat="1" ht="36" x14ac:dyDescent="0.2">
      <c r="A114" s="38"/>
      <c r="B114" s="38"/>
      <c r="C114" s="39"/>
      <c r="D114" s="40" t="s">
        <v>59</v>
      </c>
      <c r="E114" s="41">
        <f>E113+'2015'!E114</f>
        <v>19027.280000000002</v>
      </c>
      <c r="F114" s="41"/>
      <c r="G114" s="41"/>
      <c r="H114" s="41">
        <f>H113+'2015'!H114</f>
        <v>90760.189999999988</v>
      </c>
      <c r="I114" s="41">
        <f>I113+'2015'!I114</f>
        <v>371539.72000000003</v>
      </c>
      <c r="J114" s="41">
        <f>J113+'2015'!J114</f>
        <v>90760.125599999985</v>
      </c>
      <c r="K114" s="41">
        <f>K113+'2015'!K114</f>
        <v>371539.72</v>
      </c>
      <c r="L114" s="41">
        <f>L113+'2015'!L114</f>
        <v>462299.8456</v>
      </c>
      <c r="M114" s="41">
        <f>M113+'2015'!M114</f>
        <v>-6.440000000748114E-2</v>
      </c>
      <c r="N114" s="41">
        <f>N113+'2015'!N114</f>
        <v>-5.6843418860808015E-13</v>
      </c>
      <c r="O114" s="41">
        <f>O113+'2015'!O114</f>
        <v>0</v>
      </c>
      <c r="P114" s="41">
        <f>P113+'2015'!P114</f>
        <v>0</v>
      </c>
      <c r="Q114" s="41">
        <f>Q113+'2015'!Q114</f>
        <v>133200</v>
      </c>
      <c r="R114" s="41">
        <f>SUM(I114-Q114)</f>
        <v>238339.72000000003</v>
      </c>
      <c r="S114" s="41">
        <f>S113+'2015'!S114</f>
        <v>0</v>
      </c>
      <c r="T114" s="41">
        <f>T113+'2015'!T114</f>
        <v>0</v>
      </c>
      <c r="U114" s="42"/>
    </row>
    <row r="115" spans="1:21" ht="12.75" customHeight="1" x14ac:dyDescent="0.2">
      <c r="A115" s="110">
        <v>7</v>
      </c>
      <c r="B115" s="125" t="s">
        <v>32</v>
      </c>
      <c r="C115" s="128" t="s">
        <v>27</v>
      </c>
      <c r="D115" s="5" t="s">
        <v>8</v>
      </c>
      <c r="E115" s="30">
        <v>789.7</v>
      </c>
      <c r="F115" s="26">
        <v>4.7699999999999996</v>
      </c>
      <c r="G115" s="26">
        <v>36</v>
      </c>
      <c r="H115" s="3"/>
      <c r="I115" s="3"/>
      <c r="J115" s="2">
        <f>(E115*F115)</f>
        <v>3766.8689999999997</v>
      </c>
      <c r="K115" s="2">
        <f>(E115*G115)</f>
        <v>28429.200000000001</v>
      </c>
      <c r="L115" s="20">
        <f>SUM(J115,K115)</f>
        <v>32196.069</v>
      </c>
      <c r="M115" s="21">
        <f>SUM(J115-H115)</f>
        <v>3766.8689999999997</v>
      </c>
      <c r="N115" s="21">
        <f>SUM(K115-I115)</f>
        <v>28429.200000000001</v>
      </c>
      <c r="O115" s="2"/>
      <c r="P115" s="2"/>
      <c r="Q115" s="1"/>
      <c r="R115" s="1"/>
      <c r="S115" s="1"/>
      <c r="T115" s="1"/>
      <c r="U115" s="19"/>
    </row>
    <row r="116" spans="1:21" ht="12.75" customHeight="1" x14ac:dyDescent="0.2">
      <c r="A116" s="111"/>
      <c r="B116" s="126"/>
      <c r="C116" s="129"/>
      <c r="D116" s="5" t="s">
        <v>9</v>
      </c>
      <c r="E116" s="31">
        <v>1022.24</v>
      </c>
      <c r="F116" s="26">
        <v>4.7699999999999996</v>
      </c>
      <c r="G116" s="26">
        <v>36</v>
      </c>
      <c r="H116" s="3"/>
      <c r="I116" s="3"/>
      <c r="J116" s="2">
        <f>(E116*F116)</f>
        <v>4876.0847999999996</v>
      </c>
      <c r="K116" s="2">
        <f t="shared" ref="K116:K117" si="122">(E116*G116)</f>
        <v>36800.639999999999</v>
      </c>
      <c r="L116" s="20">
        <f t="shared" ref="L116:L117" si="123">SUM(J116,K116)</f>
        <v>41676.724799999996</v>
      </c>
      <c r="M116" s="21">
        <f t="shared" ref="M116:M117" si="124">SUM(J116-H116)</f>
        <v>4876.0847999999996</v>
      </c>
      <c r="N116" s="21">
        <f t="shared" ref="N116:N117" si="125">SUM(K116-I116)</f>
        <v>36800.639999999999</v>
      </c>
      <c r="O116" s="2"/>
      <c r="P116" s="2"/>
      <c r="Q116" s="1"/>
      <c r="R116" s="1"/>
      <c r="S116" s="1"/>
      <c r="T116" s="1"/>
      <c r="U116" s="19"/>
    </row>
    <row r="117" spans="1:21" ht="12.75" customHeight="1" x14ac:dyDescent="0.2">
      <c r="A117" s="111"/>
      <c r="B117" s="126"/>
      <c r="C117" s="129"/>
      <c r="D117" s="5" t="s">
        <v>10</v>
      </c>
      <c r="E117" s="31">
        <v>1126.26</v>
      </c>
      <c r="F117" s="26">
        <v>4.7699999999999996</v>
      </c>
      <c r="G117" s="26">
        <v>36</v>
      </c>
      <c r="H117" s="3"/>
      <c r="I117" s="3"/>
      <c r="J117" s="2">
        <f>(E117*F117)</f>
        <v>5372.2601999999997</v>
      </c>
      <c r="K117" s="2">
        <f t="shared" si="122"/>
        <v>40545.360000000001</v>
      </c>
      <c r="L117" s="20">
        <f t="shared" si="123"/>
        <v>45917.620199999998</v>
      </c>
      <c r="M117" s="21">
        <f t="shared" si="124"/>
        <v>5372.2601999999997</v>
      </c>
      <c r="N117" s="21">
        <f t="shared" si="125"/>
        <v>40545.360000000001</v>
      </c>
      <c r="O117" s="2"/>
      <c r="P117" s="2"/>
      <c r="Q117" s="1"/>
      <c r="R117" s="1"/>
      <c r="S117" s="1"/>
      <c r="T117" s="1"/>
      <c r="U117" s="19"/>
    </row>
    <row r="118" spans="1:21" ht="12.75" customHeight="1" x14ac:dyDescent="0.2">
      <c r="A118" s="111"/>
      <c r="B118" s="126"/>
      <c r="C118" s="129"/>
      <c r="D118" s="34" t="s">
        <v>52</v>
      </c>
      <c r="E118" s="16">
        <f>SUM(E115,E116,E117)</f>
        <v>2938.2</v>
      </c>
      <c r="F118" s="16"/>
      <c r="G118" s="16"/>
      <c r="H118" s="14"/>
      <c r="I118" s="44"/>
      <c r="J118" s="16">
        <f t="shared" ref="J118:T118" si="126">SUM(J115,J116,J117)</f>
        <v>14015.214</v>
      </c>
      <c r="K118" s="16">
        <f t="shared" si="126"/>
        <v>105775.2</v>
      </c>
      <c r="L118" s="16">
        <f t="shared" si="126"/>
        <v>119790.41399999999</v>
      </c>
      <c r="M118" s="16">
        <f t="shared" si="126"/>
        <v>14015.214</v>
      </c>
      <c r="N118" s="16">
        <f t="shared" si="126"/>
        <v>105775.2</v>
      </c>
      <c r="O118" s="16">
        <f t="shared" si="126"/>
        <v>0</v>
      </c>
      <c r="P118" s="16">
        <f t="shared" si="126"/>
        <v>0</v>
      </c>
      <c r="Q118" s="16">
        <f t="shared" si="126"/>
        <v>0</v>
      </c>
      <c r="R118" s="16"/>
      <c r="S118" s="16">
        <f t="shared" si="126"/>
        <v>0</v>
      </c>
      <c r="T118" s="16">
        <f t="shared" si="126"/>
        <v>0</v>
      </c>
      <c r="U118" s="17"/>
    </row>
    <row r="119" spans="1:21" ht="12.75" customHeight="1" x14ac:dyDescent="0.2">
      <c r="A119" s="111"/>
      <c r="B119" s="126"/>
      <c r="C119" s="129"/>
      <c r="D119" s="5" t="s">
        <v>11</v>
      </c>
      <c r="E119" s="30">
        <v>1140.78</v>
      </c>
      <c r="F119" s="26">
        <v>4.7699999999999996</v>
      </c>
      <c r="G119" s="26">
        <v>36</v>
      </c>
      <c r="H119" s="3">
        <v>5441.52</v>
      </c>
      <c r="I119" s="3">
        <v>41068.080000000002</v>
      </c>
      <c r="J119" s="2">
        <f>(E119*F119)</f>
        <v>5441.5205999999998</v>
      </c>
      <c r="K119" s="2">
        <f>(E119*G119)</f>
        <v>41068.080000000002</v>
      </c>
      <c r="L119" s="20">
        <f>SUM(J119,K119)</f>
        <v>46509.600600000005</v>
      </c>
      <c r="M119" s="21">
        <f>SUM(J119-H119)</f>
        <v>5.9999999939464033E-4</v>
      </c>
      <c r="N119" s="21">
        <f>SUM(K119-I119)</f>
        <v>0</v>
      </c>
      <c r="O119" s="2"/>
      <c r="P119" s="2"/>
      <c r="Q119" s="1"/>
      <c r="R119" s="1"/>
      <c r="S119" s="1"/>
      <c r="T119" s="1"/>
      <c r="U119" s="19"/>
    </row>
    <row r="120" spans="1:21" ht="12.75" customHeight="1" x14ac:dyDescent="0.2">
      <c r="A120" s="111"/>
      <c r="B120" s="126"/>
      <c r="C120" s="129"/>
      <c r="D120" s="5" t="s">
        <v>12</v>
      </c>
      <c r="E120" s="30">
        <v>1105.8</v>
      </c>
      <c r="F120" s="26">
        <v>4.7699999999999996</v>
      </c>
      <c r="G120" s="26">
        <v>36</v>
      </c>
      <c r="H120" s="3">
        <v>5274.67</v>
      </c>
      <c r="I120" s="3">
        <v>39808.800000000003</v>
      </c>
      <c r="J120" s="2">
        <f t="shared" ref="J120:J121" si="127">(E120*F120)</f>
        <v>5274.6659999999993</v>
      </c>
      <c r="K120" s="2">
        <f t="shared" ref="K120:K121" si="128">(E120*G120)</f>
        <v>39808.799999999996</v>
      </c>
      <c r="L120" s="20">
        <f t="shared" ref="L120:L121" si="129">SUM(J120,K120)</f>
        <v>45083.465999999993</v>
      </c>
      <c r="M120" s="21">
        <f t="shared" ref="M120:M121" si="130">SUM(J120-H120)</f>
        <v>-4.0000000008149073E-3</v>
      </c>
      <c r="N120" s="21">
        <f t="shared" ref="N120:N121" si="131">SUM(K120-I120)</f>
        <v>-7.2759576141834259E-12</v>
      </c>
      <c r="O120" s="2"/>
      <c r="P120" s="2"/>
      <c r="Q120" s="1"/>
      <c r="R120" s="1"/>
      <c r="S120" s="1"/>
      <c r="T120" s="1"/>
      <c r="U120" s="19"/>
    </row>
    <row r="121" spans="1:21" ht="12.75" customHeight="1" x14ac:dyDescent="0.2">
      <c r="A121" s="111"/>
      <c r="B121" s="126"/>
      <c r="C121" s="129"/>
      <c r="D121" s="5" t="s">
        <v>13</v>
      </c>
      <c r="E121" s="30">
        <v>1096.6600000000001</v>
      </c>
      <c r="F121" s="26">
        <v>4.7699999999999996</v>
      </c>
      <c r="G121" s="26">
        <v>36</v>
      </c>
      <c r="H121" s="3">
        <v>5231.07</v>
      </c>
      <c r="I121" s="3">
        <v>39479.760000000002</v>
      </c>
      <c r="J121" s="2">
        <f t="shared" si="127"/>
        <v>5231.0681999999997</v>
      </c>
      <c r="K121" s="2">
        <f t="shared" si="128"/>
        <v>39479.760000000002</v>
      </c>
      <c r="L121" s="20">
        <f t="shared" si="129"/>
        <v>44710.828200000004</v>
      </c>
      <c r="M121" s="21">
        <f t="shared" si="130"/>
        <v>-1.8000000000029104E-3</v>
      </c>
      <c r="N121" s="21">
        <f t="shared" si="131"/>
        <v>0</v>
      </c>
      <c r="O121" s="2"/>
      <c r="P121" s="2"/>
      <c r="Q121" s="1"/>
      <c r="R121" s="1"/>
      <c r="S121" s="1"/>
      <c r="T121" s="1"/>
      <c r="U121" s="19"/>
    </row>
    <row r="122" spans="1:21" ht="12.75" customHeight="1" x14ac:dyDescent="0.2">
      <c r="A122" s="111"/>
      <c r="B122" s="126"/>
      <c r="C122" s="129"/>
      <c r="D122" s="34" t="s">
        <v>53</v>
      </c>
      <c r="E122" s="16">
        <f>SUM(E119,E120,E121)</f>
        <v>3343.24</v>
      </c>
      <c r="F122" s="16"/>
      <c r="G122" s="16"/>
      <c r="H122" s="44">
        <f>SUM(H119:H121)</f>
        <v>15947.26</v>
      </c>
      <c r="I122" s="44">
        <f>SUM(I119:I121)</f>
        <v>120356.64000000001</v>
      </c>
      <c r="J122" s="16">
        <f t="shared" ref="J122:T122" si="132">SUM(J119,J120,J121)</f>
        <v>15947.254799999999</v>
      </c>
      <c r="K122" s="16">
        <f t="shared" si="132"/>
        <v>120356.64000000001</v>
      </c>
      <c r="L122" s="16">
        <f t="shared" si="132"/>
        <v>136303.89480000001</v>
      </c>
      <c r="M122" s="16">
        <f t="shared" si="132"/>
        <v>-5.2000000014231773E-3</v>
      </c>
      <c r="N122" s="16">
        <f t="shared" si="132"/>
        <v>-7.2759576141834259E-12</v>
      </c>
      <c r="O122" s="16">
        <f t="shared" si="132"/>
        <v>0</v>
      </c>
      <c r="P122" s="16">
        <f t="shared" si="132"/>
        <v>0</v>
      </c>
      <c r="Q122" s="16">
        <f t="shared" si="132"/>
        <v>0</v>
      </c>
      <c r="R122" s="16"/>
      <c r="S122" s="16">
        <f t="shared" si="132"/>
        <v>0</v>
      </c>
      <c r="T122" s="16">
        <f t="shared" si="132"/>
        <v>0</v>
      </c>
      <c r="U122" s="17"/>
    </row>
    <row r="123" spans="1:21" ht="12.75" customHeight="1" x14ac:dyDescent="0.2">
      <c r="A123" s="111"/>
      <c r="B123" s="126"/>
      <c r="C123" s="129"/>
      <c r="D123" s="5" t="s">
        <v>14</v>
      </c>
      <c r="E123" s="30">
        <v>1076.68</v>
      </c>
      <c r="F123" s="26">
        <v>4.7699999999999996</v>
      </c>
      <c r="G123" s="26">
        <v>36</v>
      </c>
      <c r="H123" s="3">
        <v>5135.76</v>
      </c>
      <c r="I123" s="3">
        <v>38760.480000000003</v>
      </c>
      <c r="J123" s="2">
        <f>(E123*F123)</f>
        <v>5135.7636000000002</v>
      </c>
      <c r="K123" s="2">
        <f>(E123*G123)</f>
        <v>38760.480000000003</v>
      </c>
      <c r="L123" s="20">
        <f>SUM(J123,K123)</f>
        <v>43896.243600000002</v>
      </c>
      <c r="M123" s="21">
        <f>SUM(J123-H123)</f>
        <v>3.6000000000058208E-3</v>
      </c>
      <c r="N123" s="21">
        <f>SUM(K123-I123)</f>
        <v>0</v>
      </c>
      <c r="O123" s="2"/>
      <c r="P123" s="2"/>
      <c r="Q123" s="1"/>
      <c r="R123" s="1"/>
      <c r="S123" s="1"/>
      <c r="T123" s="1"/>
      <c r="U123" s="19"/>
    </row>
    <row r="124" spans="1:21" ht="12.75" customHeight="1" x14ac:dyDescent="0.2">
      <c r="A124" s="111"/>
      <c r="B124" s="126"/>
      <c r="C124" s="129"/>
      <c r="D124" s="5" t="s">
        <v>15</v>
      </c>
      <c r="E124" s="30">
        <v>1563.52</v>
      </c>
      <c r="F124" s="26">
        <v>4.7699999999999996</v>
      </c>
      <c r="G124" s="26">
        <v>36</v>
      </c>
      <c r="H124" s="3">
        <v>7457.99</v>
      </c>
      <c r="I124" s="3">
        <v>56286.720000000001</v>
      </c>
      <c r="J124" s="2">
        <f>(E124*F124)</f>
        <v>7457.9903999999997</v>
      </c>
      <c r="K124" s="2">
        <f t="shared" ref="K124:K125" si="133">(E124*G124)</f>
        <v>56286.720000000001</v>
      </c>
      <c r="L124" s="20">
        <f t="shared" ref="L124:L125" si="134">SUM(J124,K124)</f>
        <v>63744.710400000004</v>
      </c>
      <c r="M124" s="21">
        <f t="shared" ref="M124:M125" si="135">SUM(J124-H124)</f>
        <v>3.9999999989959178E-4</v>
      </c>
      <c r="N124" s="21">
        <f t="shared" ref="N124:N125" si="136">SUM(K124-I124)</f>
        <v>0</v>
      </c>
      <c r="O124" s="2"/>
      <c r="P124" s="2"/>
      <c r="Q124" s="1"/>
      <c r="R124" s="1"/>
      <c r="S124" s="1"/>
      <c r="T124" s="1"/>
      <c r="U124" s="19"/>
    </row>
    <row r="125" spans="1:21" ht="12.75" customHeight="1" x14ac:dyDescent="0.2">
      <c r="A125" s="111"/>
      <c r="B125" s="126"/>
      <c r="C125" s="129"/>
      <c r="D125" s="5" t="s">
        <v>16</v>
      </c>
      <c r="E125" s="31">
        <v>1847.5</v>
      </c>
      <c r="F125" s="26">
        <v>4.7699999999999996</v>
      </c>
      <c r="G125" s="26">
        <v>36</v>
      </c>
      <c r="H125" s="3">
        <v>8812.58</v>
      </c>
      <c r="I125" s="3">
        <v>66510</v>
      </c>
      <c r="J125" s="2">
        <f>(E125*F125)</f>
        <v>8812.5749999999989</v>
      </c>
      <c r="K125" s="2">
        <f t="shared" si="133"/>
        <v>66510</v>
      </c>
      <c r="L125" s="20">
        <f t="shared" si="134"/>
        <v>75322.574999999997</v>
      </c>
      <c r="M125" s="21">
        <f t="shared" si="135"/>
        <v>-5.0000000010186341E-3</v>
      </c>
      <c r="N125" s="21">
        <f t="shared" si="136"/>
        <v>0</v>
      </c>
      <c r="O125" s="2"/>
      <c r="P125" s="2"/>
      <c r="Q125" s="1"/>
      <c r="R125" s="1"/>
      <c r="S125" s="1"/>
      <c r="T125" s="1"/>
      <c r="U125" s="19"/>
    </row>
    <row r="126" spans="1:21" ht="12.75" customHeight="1" x14ac:dyDescent="0.2">
      <c r="A126" s="111"/>
      <c r="B126" s="126"/>
      <c r="C126" s="129"/>
      <c r="D126" s="34" t="s">
        <v>54</v>
      </c>
      <c r="E126" s="16">
        <f>SUM(E123,E124,E125)</f>
        <v>4487.7</v>
      </c>
      <c r="F126" s="16"/>
      <c r="G126" s="16"/>
      <c r="H126" s="44">
        <f>SUM(H123:H125)</f>
        <v>21406.33</v>
      </c>
      <c r="I126" s="44">
        <f>SUM(I123:I125)</f>
        <v>161557.20000000001</v>
      </c>
      <c r="J126" s="16">
        <f t="shared" ref="J126:T126" si="137">SUM(J123,J124,J125)</f>
        <v>21406.328999999998</v>
      </c>
      <c r="K126" s="16">
        <f t="shared" si="137"/>
        <v>161557.20000000001</v>
      </c>
      <c r="L126" s="16">
        <f t="shared" si="137"/>
        <v>182963.52899999998</v>
      </c>
      <c r="M126" s="16">
        <f t="shared" si="137"/>
        <v>-1.0000000011132215E-3</v>
      </c>
      <c r="N126" s="16">
        <f t="shared" si="137"/>
        <v>0</v>
      </c>
      <c r="O126" s="16">
        <f t="shared" si="137"/>
        <v>0</v>
      </c>
      <c r="P126" s="16">
        <f t="shared" si="137"/>
        <v>0</v>
      </c>
      <c r="Q126" s="16">
        <f t="shared" si="137"/>
        <v>0</v>
      </c>
      <c r="R126" s="16"/>
      <c r="S126" s="16">
        <f t="shared" si="137"/>
        <v>0</v>
      </c>
      <c r="T126" s="16">
        <f t="shared" si="137"/>
        <v>0</v>
      </c>
      <c r="U126" s="17"/>
    </row>
    <row r="127" spans="1:21" ht="12.75" customHeight="1" x14ac:dyDescent="0.2">
      <c r="A127" s="111"/>
      <c r="B127" s="126"/>
      <c r="C127" s="129"/>
      <c r="D127" s="5" t="s">
        <v>17</v>
      </c>
      <c r="E127" s="30">
        <v>1301.06</v>
      </c>
      <c r="F127" s="26">
        <v>4.7699999999999996</v>
      </c>
      <c r="G127" s="26">
        <v>36</v>
      </c>
      <c r="H127" s="3">
        <v>6206.06</v>
      </c>
      <c r="I127" s="3">
        <v>46838.16</v>
      </c>
      <c r="J127" s="2">
        <f>(E127*F127)</f>
        <v>6206.0561999999991</v>
      </c>
      <c r="K127" s="2">
        <f>(E127*G127)</f>
        <v>46838.159999999996</v>
      </c>
      <c r="L127" s="20">
        <f>SUM(J127,K127)</f>
        <v>53044.216199999995</v>
      </c>
      <c r="M127" s="21">
        <f>SUM(J127-H127)</f>
        <v>-3.8000000013198587E-3</v>
      </c>
      <c r="N127" s="21">
        <f>SUM(K127-I127)</f>
        <v>-7.2759576141834259E-12</v>
      </c>
      <c r="O127" s="2"/>
      <c r="P127" s="2"/>
      <c r="Q127" s="1"/>
      <c r="R127" s="1"/>
      <c r="S127" s="1"/>
      <c r="T127" s="1"/>
      <c r="U127" s="19"/>
    </row>
    <row r="128" spans="1:21" ht="12.75" customHeight="1" x14ac:dyDescent="0.2">
      <c r="A128" s="111"/>
      <c r="B128" s="126"/>
      <c r="C128" s="129"/>
      <c r="D128" s="5" t="s">
        <v>18</v>
      </c>
      <c r="E128" s="30">
        <v>1471.76</v>
      </c>
      <c r="F128" s="26">
        <v>4.7699999999999996</v>
      </c>
      <c r="G128" s="26">
        <v>36</v>
      </c>
      <c r="H128" s="3">
        <v>7020.3</v>
      </c>
      <c r="I128" s="3">
        <v>52983.360000000001</v>
      </c>
      <c r="J128" s="2">
        <f>(E128*F128)</f>
        <v>7020.2951999999996</v>
      </c>
      <c r="K128" s="2">
        <f t="shared" ref="K128:K129" si="138">(E128*G128)</f>
        <v>52983.360000000001</v>
      </c>
      <c r="L128" s="20">
        <f t="shared" ref="L128:L129" si="139">SUM(J128,K128)</f>
        <v>60003.655200000001</v>
      </c>
      <c r="M128" s="21">
        <f t="shared" ref="M128:M129" si="140">SUM(J128-H128)</f>
        <v>-4.8000000006140908E-3</v>
      </c>
      <c r="N128" s="21">
        <f t="shared" ref="N128:N129" si="141">SUM(K128-I128)</f>
        <v>0</v>
      </c>
      <c r="O128" s="2"/>
      <c r="P128" s="2"/>
      <c r="Q128" s="1"/>
      <c r="R128" s="1"/>
      <c r="S128" s="1"/>
      <c r="T128" s="1"/>
      <c r="U128" s="19"/>
    </row>
    <row r="129" spans="1:21" ht="13.5" customHeight="1" x14ac:dyDescent="0.2">
      <c r="A129" s="112"/>
      <c r="B129" s="127"/>
      <c r="C129" s="130"/>
      <c r="D129" s="5" t="s">
        <v>19</v>
      </c>
      <c r="E129" s="31">
        <v>1197.8</v>
      </c>
      <c r="F129" s="26">
        <v>4.7699999999999996</v>
      </c>
      <c r="G129" s="26">
        <v>36</v>
      </c>
      <c r="H129" s="3">
        <v>5713.51</v>
      </c>
      <c r="I129" s="3">
        <v>43120.800000000003</v>
      </c>
      <c r="J129" s="2">
        <f>(E129*F129)</f>
        <v>5713.5059999999994</v>
      </c>
      <c r="K129" s="2">
        <f t="shared" si="138"/>
        <v>43120.799999999996</v>
      </c>
      <c r="L129" s="20">
        <f t="shared" si="139"/>
        <v>48834.305999999997</v>
      </c>
      <c r="M129" s="21">
        <f t="shared" si="140"/>
        <v>-4.0000000008149073E-3</v>
      </c>
      <c r="N129" s="21">
        <f t="shared" si="141"/>
        <v>-7.2759576141834259E-12</v>
      </c>
      <c r="O129" s="2"/>
      <c r="P129" s="2"/>
      <c r="Q129" s="1"/>
      <c r="R129" s="1"/>
      <c r="S129" s="1"/>
      <c r="T129" s="1"/>
      <c r="U129" s="19"/>
    </row>
    <row r="130" spans="1:21" ht="24.75" x14ac:dyDescent="0.25">
      <c r="A130" s="8"/>
      <c r="B130" s="8"/>
      <c r="C130" s="8"/>
      <c r="D130" s="34" t="s">
        <v>55</v>
      </c>
      <c r="E130" s="16">
        <f>SUM(E127,E128,E129)</f>
        <v>3970.62</v>
      </c>
      <c r="F130" s="16"/>
      <c r="G130" s="16"/>
      <c r="H130" s="44">
        <f>SUM(H127:H129)</f>
        <v>18939.870000000003</v>
      </c>
      <c r="I130" s="44">
        <f>SUM(I127:I129)</f>
        <v>142942.32</v>
      </c>
      <c r="J130" s="16">
        <f t="shared" ref="J130:T130" si="142">SUM(J127,J128,J129)</f>
        <v>18939.857400000001</v>
      </c>
      <c r="K130" s="16">
        <f t="shared" si="142"/>
        <v>142942.31999999998</v>
      </c>
      <c r="L130" s="16">
        <f t="shared" si="142"/>
        <v>161882.17739999999</v>
      </c>
      <c r="M130" s="16">
        <f t="shared" si="142"/>
        <v>-1.2600000002748857E-2</v>
      </c>
      <c r="N130" s="16">
        <f t="shared" si="142"/>
        <v>-1.4551915228366852E-11</v>
      </c>
      <c r="O130" s="16">
        <f t="shared" si="142"/>
        <v>0</v>
      </c>
      <c r="P130" s="16">
        <f t="shared" si="142"/>
        <v>0</v>
      </c>
      <c r="Q130" s="16">
        <f t="shared" si="142"/>
        <v>0</v>
      </c>
      <c r="R130" s="16"/>
      <c r="S130" s="16">
        <f t="shared" si="142"/>
        <v>0</v>
      </c>
      <c r="T130" s="16">
        <f t="shared" si="142"/>
        <v>0</v>
      </c>
      <c r="U130" s="17"/>
    </row>
    <row r="131" spans="1:21" s="43" customFormat="1" ht="24" x14ac:dyDescent="0.2">
      <c r="A131" s="73"/>
      <c r="B131" s="73"/>
      <c r="C131" s="74"/>
      <c r="D131" s="72" t="s">
        <v>58</v>
      </c>
      <c r="E131" s="75">
        <f>SUM(E118+E122+E126+E130)</f>
        <v>14739.759999999998</v>
      </c>
      <c r="F131" s="75"/>
      <c r="G131" s="75"/>
      <c r="H131" s="76">
        <f>SUM(H118,H122,H126,H130)</f>
        <v>56293.460000000006</v>
      </c>
      <c r="I131" s="76">
        <f>SUM(I118,I122,I126,I130)</f>
        <v>424856.16000000003</v>
      </c>
      <c r="J131" s="75">
        <f t="shared" ref="J131:T131" si="143">SUM(J118+J122+J126+J130)</f>
        <v>70308.655200000008</v>
      </c>
      <c r="K131" s="75">
        <f t="shared" si="143"/>
        <v>530631.36</v>
      </c>
      <c r="L131" s="75">
        <f t="shared" si="143"/>
        <v>600940.01520000002</v>
      </c>
      <c r="M131" s="75">
        <f>SUM(M130,M126,M122,M118)</f>
        <v>14015.195199999995</v>
      </c>
      <c r="N131" s="75">
        <f>SUM(N118,N122,N126,N130)</f>
        <v>105775.19999999997</v>
      </c>
      <c r="O131" s="75">
        <f t="shared" si="143"/>
        <v>0</v>
      </c>
      <c r="P131" s="75">
        <f t="shared" si="143"/>
        <v>0</v>
      </c>
      <c r="Q131" s="75">
        <f t="shared" si="143"/>
        <v>0</v>
      </c>
      <c r="R131" s="75"/>
      <c r="S131" s="75">
        <f t="shared" si="143"/>
        <v>0</v>
      </c>
      <c r="T131" s="75">
        <f t="shared" si="143"/>
        <v>0</v>
      </c>
      <c r="U131" s="77"/>
    </row>
    <row r="132" spans="1:21" s="43" customFormat="1" ht="36" x14ac:dyDescent="0.2">
      <c r="A132" s="38"/>
      <c r="B132" s="38"/>
      <c r="C132" s="39"/>
      <c r="D132" s="40" t="s">
        <v>59</v>
      </c>
      <c r="E132" s="41">
        <f>E131+'2015'!E132</f>
        <v>79847.01999999999</v>
      </c>
      <c r="F132" s="41"/>
      <c r="G132" s="41"/>
      <c r="H132" s="41">
        <f>H131+'2015'!H132</f>
        <v>119298.48000000001</v>
      </c>
      <c r="I132" s="41">
        <f>I131+'2015'!I132</f>
        <v>464481.96</v>
      </c>
      <c r="J132" s="41">
        <f>J131+'2015'!J132</f>
        <v>380870.28540000005</v>
      </c>
      <c r="K132" s="41">
        <f>K131+'2015'!K132</f>
        <v>1535166.54</v>
      </c>
      <c r="L132" s="41">
        <f>L131+'2015'!L132</f>
        <v>1916036.8254</v>
      </c>
      <c r="M132" s="41">
        <f>M131+'2015'!M132</f>
        <v>261571.80539999998</v>
      </c>
      <c r="N132" s="41">
        <f>N131+'2015'!N132</f>
        <v>1070684.5799999998</v>
      </c>
      <c r="O132" s="41">
        <f>O131+'2015'!O132</f>
        <v>0</v>
      </c>
      <c r="P132" s="41">
        <f>P131+'2015'!P132</f>
        <v>0</v>
      </c>
      <c r="Q132" s="41">
        <f>Q131+'2015'!Q132</f>
        <v>0</v>
      </c>
      <c r="R132" s="41">
        <f>SUM(I132)</f>
        <v>464481.96</v>
      </c>
      <c r="S132" s="41">
        <f>S131+'2015'!S132</f>
        <v>0</v>
      </c>
      <c r="T132" s="41">
        <f>T131+'2015'!T132</f>
        <v>0</v>
      </c>
      <c r="U132" s="42"/>
    </row>
    <row r="133" spans="1:21" ht="12.75" customHeight="1" x14ac:dyDescent="0.2">
      <c r="A133" s="110">
        <v>8</v>
      </c>
      <c r="B133" s="125" t="s">
        <v>33</v>
      </c>
      <c r="C133" s="128" t="s">
        <v>28</v>
      </c>
      <c r="D133" s="5" t="s">
        <v>8</v>
      </c>
      <c r="E133" s="30">
        <v>67.64</v>
      </c>
      <c r="F133" s="26">
        <v>4.7699999999999996</v>
      </c>
      <c r="G133" s="26">
        <v>36</v>
      </c>
      <c r="H133" s="3">
        <v>322.64</v>
      </c>
      <c r="I133" s="3">
        <v>2435.04</v>
      </c>
      <c r="J133" s="2">
        <f>(E133*F133)</f>
        <v>322.64279999999997</v>
      </c>
      <c r="K133" s="2">
        <f>(E133*G133)</f>
        <v>2435.04</v>
      </c>
      <c r="L133" s="20">
        <f>SUM(J133,K133)</f>
        <v>2757.6828</v>
      </c>
      <c r="M133" s="21">
        <f>SUM(J133-H133)</f>
        <v>2.7999999999792635E-3</v>
      </c>
      <c r="N133" s="21">
        <f>SUM(K133-I133)</f>
        <v>0</v>
      </c>
      <c r="O133" s="2"/>
      <c r="P133" s="2"/>
      <c r="Q133" s="1"/>
      <c r="R133" s="1"/>
      <c r="S133" s="1"/>
      <c r="T133" s="1"/>
      <c r="U133" s="19"/>
    </row>
    <row r="134" spans="1:21" ht="12.75" customHeight="1" x14ac:dyDescent="0.2">
      <c r="A134" s="111"/>
      <c r="B134" s="126"/>
      <c r="C134" s="129"/>
      <c r="D134" s="5" t="s">
        <v>9</v>
      </c>
      <c r="E134" s="31">
        <v>104.94</v>
      </c>
      <c r="F134" s="26">
        <v>4.7699999999999996</v>
      </c>
      <c r="G134" s="26">
        <v>36</v>
      </c>
      <c r="H134" s="3">
        <v>500.56</v>
      </c>
      <c r="I134" s="3">
        <v>3777.84</v>
      </c>
      <c r="J134" s="2">
        <f>(E134*F134)</f>
        <v>500.56379999999996</v>
      </c>
      <c r="K134" s="2">
        <f t="shared" ref="K134:K135" si="144">(E134*G134)</f>
        <v>3777.84</v>
      </c>
      <c r="L134" s="20">
        <f t="shared" ref="L134:L135" si="145">SUM(J134,K134)</f>
        <v>4278.4038</v>
      </c>
      <c r="M134" s="21">
        <f t="shared" ref="M134:M135" si="146">SUM(J134-H134)</f>
        <v>3.7999999999556167E-3</v>
      </c>
      <c r="N134" s="21">
        <f t="shared" ref="N134:N135" si="147">SUM(K134-I134)</f>
        <v>0</v>
      </c>
      <c r="O134" s="2"/>
      <c r="P134" s="2"/>
      <c r="Q134" s="1"/>
      <c r="R134" s="1"/>
      <c r="S134" s="1"/>
      <c r="T134" s="1"/>
      <c r="U134" s="19"/>
    </row>
    <row r="135" spans="1:21" ht="12.75" customHeight="1" x14ac:dyDescent="0.2">
      <c r="A135" s="111"/>
      <c r="B135" s="126"/>
      <c r="C135" s="129"/>
      <c r="D135" s="5" t="s">
        <v>10</v>
      </c>
      <c r="E135" s="31">
        <v>82.7</v>
      </c>
      <c r="F135" s="26">
        <v>4.7699999999999996</v>
      </c>
      <c r="G135" s="26">
        <v>36</v>
      </c>
      <c r="H135" s="3">
        <v>394.48</v>
      </c>
      <c r="I135" s="3">
        <v>2977.2</v>
      </c>
      <c r="J135" s="2">
        <f>(E135*F135)</f>
        <v>394.47899999999998</v>
      </c>
      <c r="K135" s="2">
        <f t="shared" si="144"/>
        <v>2977.2000000000003</v>
      </c>
      <c r="L135" s="20">
        <f t="shared" si="145"/>
        <v>3371.6790000000001</v>
      </c>
      <c r="M135" s="21">
        <f t="shared" si="146"/>
        <v>-1.0000000000331966E-3</v>
      </c>
      <c r="N135" s="21">
        <f t="shared" si="147"/>
        <v>4.5474735088646412E-13</v>
      </c>
      <c r="O135" s="2"/>
      <c r="P135" s="2"/>
      <c r="Q135" s="1"/>
      <c r="R135" s="1"/>
      <c r="S135" s="1"/>
      <c r="T135" s="1"/>
      <c r="U135" s="19"/>
    </row>
    <row r="136" spans="1:21" ht="12.75" customHeight="1" x14ac:dyDescent="0.2">
      <c r="A136" s="111"/>
      <c r="B136" s="126"/>
      <c r="C136" s="129"/>
      <c r="D136" s="34" t="s">
        <v>52</v>
      </c>
      <c r="E136" s="16">
        <f>SUM(E133,E134,E135)</f>
        <v>255.27999999999997</v>
      </c>
      <c r="F136" s="16"/>
      <c r="G136" s="16"/>
      <c r="H136" s="44">
        <f>SUM(H133:H135)</f>
        <v>1217.68</v>
      </c>
      <c r="I136" s="44">
        <f>SUM(I133:I135)</f>
        <v>9190.08</v>
      </c>
      <c r="J136" s="16">
        <f t="shared" ref="J136:T136" si="148">SUM(J133,J134,J135)</f>
        <v>1217.6856</v>
      </c>
      <c r="K136" s="16">
        <f t="shared" si="148"/>
        <v>9190.08</v>
      </c>
      <c r="L136" s="16">
        <f t="shared" si="148"/>
        <v>10407.765600000001</v>
      </c>
      <c r="M136" s="16">
        <f t="shared" si="148"/>
        <v>5.5999999999016836E-3</v>
      </c>
      <c r="N136" s="16">
        <f t="shared" si="148"/>
        <v>4.5474735088646412E-13</v>
      </c>
      <c r="O136" s="16">
        <f t="shared" si="148"/>
        <v>0</v>
      </c>
      <c r="P136" s="16">
        <f t="shared" si="148"/>
        <v>0</v>
      </c>
      <c r="Q136" s="16">
        <f t="shared" si="148"/>
        <v>0</v>
      </c>
      <c r="R136" s="16"/>
      <c r="S136" s="16">
        <f t="shared" si="148"/>
        <v>0</v>
      </c>
      <c r="T136" s="16">
        <f t="shared" si="148"/>
        <v>0</v>
      </c>
      <c r="U136" s="17"/>
    </row>
    <row r="137" spans="1:21" ht="12.75" customHeight="1" x14ac:dyDescent="0.2">
      <c r="A137" s="111"/>
      <c r="B137" s="126"/>
      <c r="C137" s="129"/>
      <c r="D137" s="5" t="s">
        <v>11</v>
      </c>
      <c r="E137" s="30">
        <v>51.76</v>
      </c>
      <c r="F137" s="26">
        <v>4.7699999999999996</v>
      </c>
      <c r="G137" s="26">
        <v>36</v>
      </c>
      <c r="H137" s="3">
        <v>246.9</v>
      </c>
      <c r="I137" s="3">
        <v>1863.36</v>
      </c>
      <c r="J137" s="2">
        <f>(E137*F137)</f>
        <v>246.89519999999996</v>
      </c>
      <c r="K137" s="2">
        <f>(E137*G137)</f>
        <v>1863.36</v>
      </c>
      <c r="L137" s="20">
        <f>SUM(J137,K137)</f>
        <v>2110.2552000000001</v>
      </c>
      <c r="M137" s="21">
        <f>SUM(J137-H137)</f>
        <v>-4.8000000000456566E-3</v>
      </c>
      <c r="N137" s="21">
        <f>SUM(K137-I137)</f>
        <v>0</v>
      </c>
      <c r="O137" s="2"/>
      <c r="P137" s="2"/>
      <c r="Q137" s="1"/>
      <c r="R137" s="1"/>
      <c r="S137" s="1"/>
      <c r="T137" s="1"/>
      <c r="U137" s="19"/>
    </row>
    <row r="138" spans="1:21" ht="12.75" customHeight="1" x14ac:dyDescent="0.2">
      <c r="A138" s="111"/>
      <c r="B138" s="126"/>
      <c r="C138" s="129"/>
      <c r="D138" s="5" t="s">
        <v>12</v>
      </c>
      <c r="E138" s="30">
        <v>46.66</v>
      </c>
      <c r="F138" s="26">
        <v>4.7699999999999996</v>
      </c>
      <c r="G138" s="26">
        <v>36</v>
      </c>
      <c r="H138" s="3">
        <v>222.57</v>
      </c>
      <c r="I138" s="3">
        <v>1679.76</v>
      </c>
      <c r="J138" s="2">
        <f>(E138*F138)</f>
        <v>222.56819999999996</v>
      </c>
      <c r="K138" s="2">
        <f t="shared" ref="K138:K139" si="149">(E138*G138)</f>
        <v>1679.7599999999998</v>
      </c>
      <c r="L138" s="20">
        <f t="shared" ref="L138:L139" si="150">SUM(J138,K138)</f>
        <v>1902.3281999999997</v>
      </c>
      <c r="M138" s="21">
        <f t="shared" ref="M138:M139" si="151">SUM(J138-H138)</f>
        <v>-1.8000000000313321E-3</v>
      </c>
      <c r="N138" s="21">
        <f t="shared" ref="N138:N139" si="152">SUM(K138-I138)</f>
        <v>-2.2737367544323206E-13</v>
      </c>
      <c r="O138" s="2"/>
      <c r="P138" s="2"/>
      <c r="Q138" s="1"/>
      <c r="R138" s="1"/>
      <c r="S138" s="1"/>
      <c r="T138" s="1"/>
      <c r="U138" s="19"/>
    </row>
    <row r="139" spans="1:21" ht="12.75" customHeight="1" x14ac:dyDescent="0.2">
      <c r="A139" s="111"/>
      <c r="B139" s="126"/>
      <c r="C139" s="129"/>
      <c r="D139" s="5" t="s">
        <v>13</v>
      </c>
      <c r="E139" s="30">
        <v>54.56</v>
      </c>
      <c r="F139" s="26">
        <v>4.7699999999999996</v>
      </c>
      <c r="G139" s="26">
        <v>36</v>
      </c>
      <c r="H139" s="3">
        <v>260.25</v>
      </c>
      <c r="I139" s="3">
        <v>1964.16</v>
      </c>
      <c r="J139" s="2">
        <f>(E139*F139)</f>
        <v>260.25119999999998</v>
      </c>
      <c r="K139" s="2">
        <f t="shared" si="149"/>
        <v>1964.16</v>
      </c>
      <c r="L139" s="20">
        <f t="shared" si="150"/>
        <v>2224.4112</v>
      </c>
      <c r="M139" s="21">
        <f t="shared" si="151"/>
        <v>1.1999999999829924E-3</v>
      </c>
      <c r="N139" s="21">
        <f t="shared" si="152"/>
        <v>0</v>
      </c>
      <c r="O139" s="2"/>
      <c r="P139" s="2"/>
      <c r="Q139" s="1"/>
      <c r="R139" s="1"/>
      <c r="S139" s="1"/>
      <c r="T139" s="1"/>
      <c r="U139" s="19"/>
    </row>
    <row r="140" spans="1:21" ht="12.75" customHeight="1" x14ac:dyDescent="0.2">
      <c r="A140" s="111"/>
      <c r="B140" s="126"/>
      <c r="C140" s="129"/>
      <c r="D140" s="34" t="s">
        <v>53</v>
      </c>
      <c r="E140" s="16">
        <f>SUM(E137,E138,E139)</f>
        <v>152.97999999999999</v>
      </c>
      <c r="F140" s="16"/>
      <c r="G140" s="16"/>
      <c r="H140" s="44">
        <f>SUM(H137:H139)</f>
        <v>729.72</v>
      </c>
      <c r="I140" s="44">
        <f>SUM(I137:I139)</f>
        <v>5507.28</v>
      </c>
      <c r="J140" s="16">
        <f t="shared" ref="J140:T140" si="153">SUM(J137,J138,J139)</f>
        <v>729.7145999999999</v>
      </c>
      <c r="K140" s="16">
        <f t="shared" si="153"/>
        <v>5507.28</v>
      </c>
      <c r="L140" s="16">
        <f t="shared" si="153"/>
        <v>6236.9946</v>
      </c>
      <c r="M140" s="16">
        <f t="shared" si="153"/>
        <v>-5.4000000000939963E-3</v>
      </c>
      <c r="N140" s="16">
        <f t="shared" si="153"/>
        <v>-2.2737367544323206E-13</v>
      </c>
      <c r="O140" s="16">
        <f t="shared" si="153"/>
        <v>0</v>
      </c>
      <c r="P140" s="16">
        <f t="shared" si="153"/>
        <v>0</v>
      </c>
      <c r="Q140" s="16">
        <f t="shared" si="153"/>
        <v>0</v>
      </c>
      <c r="R140" s="16"/>
      <c r="S140" s="16">
        <f t="shared" si="153"/>
        <v>0</v>
      </c>
      <c r="T140" s="16">
        <f t="shared" si="153"/>
        <v>0</v>
      </c>
      <c r="U140" s="17"/>
    </row>
    <row r="141" spans="1:21" ht="12.75" customHeight="1" x14ac:dyDescent="0.2">
      <c r="A141" s="111"/>
      <c r="B141" s="126"/>
      <c r="C141" s="129"/>
      <c r="D141" s="5" t="s">
        <v>14</v>
      </c>
      <c r="E141" s="30">
        <v>74.180000000000007</v>
      </c>
      <c r="F141" s="26">
        <v>4.7699999999999996</v>
      </c>
      <c r="G141" s="26">
        <v>36</v>
      </c>
      <c r="H141" s="3">
        <v>353.84</v>
      </c>
      <c r="I141" s="3">
        <v>2670.48</v>
      </c>
      <c r="J141" s="2">
        <f>(E141*F141)</f>
        <v>353.83859999999999</v>
      </c>
      <c r="K141" s="2">
        <f>(E141*G141)</f>
        <v>2670.4800000000005</v>
      </c>
      <c r="L141" s="20">
        <f>SUM(J141,K141)</f>
        <v>3024.3186000000005</v>
      </c>
      <c r="M141" s="21">
        <f>SUM(J141-H141)</f>
        <v>-1.3999999999896318E-3</v>
      </c>
      <c r="N141" s="21">
        <f>SUM(K141-I141)</f>
        <v>4.5474735088646412E-13</v>
      </c>
      <c r="O141" s="2"/>
      <c r="P141" s="2"/>
      <c r="Q141" s="1"/>
      <c r="R141" s="1"/>
      <c r="S141" s="1"/>
      <c r="T141" s="1"/>
      <c r="U141" s="19"/>
    </row>
    <row r="142" spans="1:21" ht="12.75" customHeight="1" x14ac:dyDescent="0.2">
      <c r="A142" s="111"/>
      <c r="B142" s="126"/>
      <c r="C142" s="129"/>
      <c r="D142" s="5" t="s">
        <v>15</v>
      </c>
      <c r="E142" s="30">
        <v>77.7</v>
      </c>
      <c r="F142" s="26">
        <v>4.7699999999999996</v>
      </c>
      <c r="G142" s="26">
        <v>36</v>
      </c>
      <c r="H142" s="3">
        <v>370.63</v>
      </c>
      <c r="I142" s="3">
        <v>2797.2</v>
      </c>
      <c r="J142" s="2">
        <f>(E142*F142)</f>
        <v>370.62899999999996</v>
      </c>
      <c r="K142" s="2">
        <f t="shared" ref="K142:K143" si="154">(E142*G142)</f>
        <v>2797.2000000000003</v>
      </c>
      <c r="L142" s="20">
        <f t="shared" ref="L142:L143" si="155">SUM(J142,K142)</f>
        <v>3167.8290000000002</v>
      </c>
      <c r="M142" s="21">
        <f t="shared" ref="M142:M143" si="156">SUM(J142-H142)</f>
        <v>-1.0000000000331966E-3</v>
      </c>
      <c r="N142" s="21">
        <f t="shared" ref="N142:N143" si="157">SUM(K142-I142)</f>
        <v>4.5474735088646412E-13</v>
      </c>
      <c r="O142" s="2"/>
      <c r="P142" s="2"/>
      <c r="Q142" s="1"/>
      <c r="R142" s="1"/>
      <c r="S142" s="1"/>
      <c r="T142" s="1"/>
      <c r="U142" s="19"/>
    </row>
    <row r="143" spans="1:21" ht="12.75" customHeight="1" x14ac:dyDescent="0.2">
      <c r="A143" s="111"/>
      <c r="B143" s="126"/>
      <c r="C143" s="129"/>
      <c r="D143" s="5" t="s">
        <v>16</v>
      </c>
      <c r="E143" s="31">
        <v>88</v>
      </c>
      <c r="F143" s="26">
        <v>4.7699999999999996</v>
      </c>
      <c r="G143" s="26">
        <v>36</v>
      </c>
      <c r="H143" s="3">
        <v>419.76</v>
      </c>
      <c r="I143" s="3">
        <v>3168</v>
      </c>
      <c r="J143" s="2">
        <f>(E143*F143)</f>
        <v>419.76</v>
      </c>
      <c r="K143" s="2">
        <f t="shared" si="154"/>
        <v>3168</v>
      </c>
      <c r="L143" s="20">
        <f t="shared" si="155"/>
        <v>3587.76</v>
      </c>
      <c r="M143" s="21">
        <f t="shared" si="156"/>
        <v>0</v>
      </c>
      <c r="N143" s="21">
        <f t="shared" si="157"/>
        <v>0</v>
      </c>
      <c r="O143" s="2"/>
      <c r="P143" s="2"/>
      <c r="Q143" s="1"/>
      <c r="R143" s="1"/>
      <c r="S143" s="1"/>
      <c r="T143" s="1"/>
      <c r="U143" s="19"/>
    </row>
    <row r="144" spans="1:21" ht="12.75" customHeight="1" x14ac:dyDescent="0.2">
      <c r="A144" s="111"/>
      <c r="B144" s="126"/>
      <c r="C144" s="129"/>
      <c r="D144" s="34" t="s">
        <v>54</v>
      </c>
      <c r="E144" s="16">
        <f>SUM(E141,E142,E143)</f>
        <v>239.88</v>
      </c>
      <c r="F144" s="16"/>
      <c r="G144" s="16"/>
      <c r="H144" s="44">
        <f>SUM(H141:H143)</f>
        <v>1144.23</v>
      </c>
      <c r="I144" s="44">
        <f>SUM(I141:I143)</f>
        <v>8635.68</v>
      </c>
      <c r="J144" s="16">
        <f t="shared" ref="J144:T144" si="158">SUM(J141,J142,J143)</f>
        <v>1144.2275999999999</v>
      </c>
      <c r="K144" s="16">
        <f t="shared" si="158"/>
        <v>8635.68</v>
      </c>
      <c r="L144" s="16">
        <f t="shared" si="158"/>
        <v>9779.9076000000005</v>
      </c>
      <c r="M144" s="16">
        <f t="shared" si="158"/>
        <v>-2.4000000000228283E-3</v>
      </c>
      <c r="N144" s="16">
        <f t="shared" si="158"/>
        <v>9.0949470177292824E-13</v>
      </c>
      <c r="O144" s="16">
        <f t="shared" si="158"/>
        <v>0</v>
      </c>
      <c r="P144" s="16">
        <f t="shared" si="158"/>
        <v>0</v>
      </c>
      <c r="Q144" s="16">
        <f t="shared" si="158"/>
        <v>0</v>
      </c>
      <c r="R144" s="16"/>
      <c r="S144" s="16">
        <f t="shared" si="158"/>
        <v>0</v>
      </c>
      <c r="T144" s="16">
        <f t="shared" si="158"/>
        <v>0</v>
      </c>
      <c r="U144" s="17"/>
    </row>
    <row r="145" spans="1:21" ht="12.75" customHeight="1" x14ac:dyDescent="0.2">
      <c r="A145" s="111"/>
      <c r="B145" s="126"/>
      <c r="C145" s="129"/>
      <c r="D145" s="5" t="s">
        <v>17</v>
      </c>
      <c r="E145" s="30">
        <v>77.680000000000007</v>
      </c>
      <c r="F145" s="26">
        <v>4.7699999999999996</v>
      </c>
      <c r="G145" s="26">
        <v>36</v>
      </c>
      <c r="H145" s="3">
        <v>370.53</v>
      </c>
      <c r="I145" s="3">
        <v>2796.48</v>
      </c>
      <c r="J145" s="2">
        <f>(E145*F145)</f>
        <v>370.53359999999998</v>
      </c>
      <c r="K145" s="2">
        <f>(E145*G145)</f>
        <v>2796.4800000000005</v>
      </c>
      <c r="L145" s="20">
        <f>SUM(J145,K145)</f>
        <v>3167.0136000000002</v>
      </c>
      <c r="M145" s="21">
        <f>SUM(J145-H145)</f>
        <v>3.6000000000058208E-3</v>
      </c>
      <c r="N145" s="21">
        <f>SUM(K145-I145)</f>
        <v>4.5474735088646412E-13</v>
      </c>
      <c r="O145" s="2"/>
      <c r="P145" s="2"/>
      <c r="Q145" s="1"/>
      <c r="R145" s="1"/>
      <c r="S145" s="1"/>
      <c r="T145" s="1"/>
      <c r="U145" s="19"/>
    </row>
    <row r="146" spans="1:21" ht="12.75" customHeight="1" x14ac:dyDescent="0.2">
      <c r="A146" s="111"/>
      <c r="B146" s="126"/>
      <c r="C146" s="129"/>
      <c r="D146" s="5" t="s">
        <v>18</v>
      </c>
      <c r="E146" s="30">
        <v>88.12</v>
      </c>
      <c r="F146" s="26">
        <v>4.7699999999999996</v>
      </c>
      <c r="G146" s="26">
        <v>36</v>
      </c>
      <c r="H146" s="3">
        <v>420.33</v>
      </c>
      <c r="I146" s="3">
        <v>3172.32</v>
      </c>
      <c r="J146" s="2">
        <f>(E146*F146)</f>
        <v>420.33240000000001</v>
      </c>
      <c r="K146" s="2">
        <f t="shared" ref="K146:K147" si="159">(E146*G146)</f>
        <v>3172.32</v>
      </c>
      <c r="L146" s="20">
        <f t="shared" ref="L146:L147" si="160">SUM(J146,K146)</f>
        <v>3592.6523999999999</v>
      </c>
      <c r="M146" s="21">
        <f t="shared" ref="M146:M147" si="161">SUM(J146-H146)</f>
        <v>2.4000000000228283E-3</v>
      </c>
      <c r="N146" s="21">
        <f t="shared" ref="N146:N147" si="162">SUM(K146-I146)</f>
        <v>0</v>
      </c>
      <c r="O146" s="2"/>
      <c r="P146" s="2"/>
      <c r="Q146" s="1"/>
      <c r="R146" s="1"/>
      <c r="S146" s="1"/>
      <c r="T146" s="1"/>
      <c r="U146" s="19"/>
    </row>
    <row r="147" spans="1:21" ht="13.5" customHeight="1" x14ac:dyDescent="0.2">
      <c r="A147" s="112"/>
      <c r="B147" s="127"/>
      <c r="C147" s="130"/>
      <c r="D147" s="5" t="s">
        <v>19</v>
      </c>
      <c r="E147" s="31">
        <v>72.5</v>
      </c>
      <c r="F147" s="26">
        <v>4.7699999999999996</v>
      </c>
      <c r="G147" s="26">
        <v>36</v>
      </c>
      <c r="H147" s="3">
        <v>345.83</v>
      </c>
      <c r="I147" s="3">
        <v>2610</v>
      </c>
      <c r="J147" s="2">
        <f>(E147*F147)</f>
        <v>345.82499999999999</v>
      </c>
      <c r="K147" s="2">
        <f t="shared" si="159"/>
        <v>2610</v>
      </c>
      <c r="L147" s="20">
        <f t="shared" si="160"/>
        <v>2955.8249999999998</v>
      </c>
      <c r="M147" s="21">
        <f t="shared" si="161"/>
        <v>-4.9999999999954525E-3</v>
      </c>
      <c r="N147" s="21">
        <f t="shared" si="162"/>
        <v>0</v>
      </c>
      <c r="O147" s="2"/>
      <c r="P147" s="2"/>
      <c r="Q147" s="1"/>
      <c r="R147" s="1"/>
      <c r="S147" s="1"/>
      <c r="T147" s="1"/>
      <c r="U147" s="19"/>
    </row>
    <row r="148" spans="1:21" ht="24.75" x14ac:dyDescent="0.25">
      <c r="A148" s="8"/>
      <c r="B148" s="14"/>
      <c r="C148" s="14"/>
      <c r="D148" s="34" t="s">
        <v>55</v>
      </c>
      <c r="E148" s="16">
        <f>SUM(E145,E146,E147)</f>
        <v>238.3</v>
      </c>
      <c r="F148" s="16"/>
      <c r="G148" s="16"/>
      <c r="H148" s="44">
        <f>SUM(H145:H147)</f>
        <v>1136.6899999999998</v>
      </c>
      <c r="I148" s="44">
        <f>SUM(I145:I147)</f>
        <v>8578.7999999999993</v>
      </c>
      <c r="J148" s="16">
        <f t="shared" ref="J148:T148" si="163">SUM(J145,J146,J147)</f>
        <v>1136.691</v>
      </c>
      <c r="K148" s="16">
        <f t="shared" si="163"/>
        <v>8578.8000000000011</v>
      </c>
      <c r="L148" s="16">
        <f t="shared" si="163"/>
        <v>9715.491</v>
      </c>
      <c r="M148" s="16">
        <f t="shared" si="163"/>
        <v>1.0000000000331966E-3</v>
      </c>
      <c r="N148" s="16">
        <f t="shared" si="163"/>
        <v>4.5474735088646412E-13</v>
      </c>
      <c r="O148" s="16">
        <f t="shared" si="163"/>
        <v>0</v>
      </c>
      <c r="P148" s="16">
        <f t="shared" si="163"/>
        <v>0</v>
      </c>
      <c r="Q148" s="16">
        <f t="shared" si="163"/>
        <v>0</v>
      </c>
      <c r="R148" s="16"/>
      <c r="S148" s="16">
        <f t="shared" si="163"/>
        <v>0</v>
      </c>
      <c r="T148" s="16">
        <f t="shared" si="163"/>
        <v>0</v>
      </c>
      <c r="U148" s="17"/>
    </row>
    <row r="149" spans="1:21" s="43" customFormat="1" ht="24" x14ac:dyDescent="0.2">
      <c r="A149" s="73"/>
      <c r="B149" s="73"/>
      <c r="C149" s="74"/>
      <c r="D149" s="72" t="s">
        <v>58</v>
      </c>
      <c r="E149" s="75">
        <f>SUM(E136+E140+E144+E148)</f>
        <v>886.44</v>
      </c>
      <c r="F149" s="75"/>
      <c r="G149" s="75"/>
      <c r="H149" s="76">
        <f>SUM(H136,H140,H144,H148)</f>
        <v>4228.32</v>
      </c>
      <c r="I149" s="76">
        <f>SUM(I136,I140,I144,I148)</f>
        <v>31911.84</v>
      </c>
      <c r="J149" s="75">
        <f t="shared" ref="J149:T149" si="164">SUM(J136+J140+J144+J148)</f>
        <v>4228.3188</v>
      </c>
      <c r="K149" s="75">
        <f t="shared" si="164"/>
        <v>31911.840000000004</v>
      </c>
      <c r="L149" s="75">
        <f t="shared" si="164"/>
        <v>36140.158800000005</v>
      </c>
      <c r="M149" s="75">
        <f t="shared" si="164"/>
        <v>-1.2000000001819444E-3</v>
      </c>
      <c r="N149" s="75">
        <f t="shared" si="164"/>
        <v>1.5916157281026244E-12</v>
      </c>
      <c r="O149" s="75">
        <f t="shared" si="164"/>
        <v>0</v>
      </c>
      <c r="P149" s="75">
        <f t="shared" si="164"/>
        <v>0</v>
      </c>
      <c r="Q149" s="75">
        <f t="shared" si="164"/>
        <v>0</v>
      </c>
      <c r="R149" s="75"/>
      <c r="S149" s="75">
        <f t="shared" si="164"/>
        <v>0</v>
      </c>
      <c r="T149" s="75">
        <f t="shared" si="164"/>
        <v>0</v>
      </c>
      <c r="U149" s="77"/>
    </row>
    <row r="150" spans="1:21" s="43" customFormat="1" ht="36" x14ac:dyDescent="0.2">
      <c r="A150" s="38"/>
      <c r="B150" s="38"/>
      <c r="C150" s="39"/>
      <c r="D150" s="40" t="s">
        <v>59</v>
      </c>
      <c r="E150" s="41">
        <f>E149+'2015'!E150</f>
        <v>6207.380000000001</v>
      </c>
      <c r="F150" s="41"/>
      <c r="G150" s="41"/>
      <c r="H150" s="41">
        <f>H149+'2015'!H150</f>
        <v>29609.18</v>
      </c>
      <c r="I150" s="41">
        <f>I149+'2015'!I150</f>
        <v>102799</v>
      </c>
      <c r="J150" s="41">
        <f>J149+'2015'!J150</f>
        <v>29609.202600000001</v>
      </c>
      <c r="K150" s="41">
        <f>K149+'2015'!K150</f>
        <v>102799</v>
      </c>
      <c r="L150" s="41">
        <f>L149+'2015'!L150</f>
        <v>132408.20260000002</v>
      </c>
      <c r="M150" s="41">
        <f>M149+'2015'!M150</f>
        <v>2.8799999992827452E-2</v>
      </c>
      <c r="N150" s="41">
        <f>N149+'2015'!N150</f>
        <v>2.6147972675971687E-12</v>
      </c>
      <c r="O150" s="41">
        <f>O149+'2015'!O150</f>
        <v>0</v>
      </c>
      <c r="P150" s="41">
        <f>P149+'2015'!P150</f>
        <v>0</v>
      </c>
      <c r="Q150" s="41">
        <f>Q149+'2015'!Q150</f>
        <v>0</v>
      </c>
      <c r="R150" s="41">
        <f>SUM(I150)</f>
        <v>102799</v>
      </c>
      <c r="S150" s="41">
        <f>S149+'2015'!S150</f>
        <v>0</v>
      </c>
      <c r="T150" s="41">
        <f>T149+'2015'!T150</f>
        <v>0</v>
      </c>
      <c r="U150" s="42"/>
    </row>
    <row r="151" spans="1:21" ht="13.5" customHeight="1" x14ac:dyDescent="0.2">
      <c r="A151" s="110">
        <v>9</v>
      </c>
      <c r="B151" s="113" t="s">
        <v>20</v>
      </c>
      <c r="C151" s="116" t="s">
        <v>21</v>
      </c>
      <c r="D151" s="5" t="s">
        <v>8</v>
      </c>
      <c r="E151" s="30">
        <v>2032.018</v>
      </c>
      <c r="F151" s="29">
        <v>3.33</v>
      </c>
      <c r="G151" s="29">
        <v>36</v>
      </c>
      <c r="H151" s="3">
        <v>6766.62</v>
      </c>
      <c r="I151" s="3">
        <v>73152.649999999994</v>
      </c>
      <c r="J151" s="2">
        <f>(E151*F151)</f>
        <v>6766.6199400000005</v>
      </c>
      <c r="K151" s="2">
        <f>(E151*G151)</f>
        <v>73152.648000000001</v>
      </c>
      <c r="L151" s="20">
        <f>SUM(J151,K151)</f>
        <v>79919.267940000005</v>
      </c>
      <c r="M151" s="21">
        <f>SUM(J151-H151)</f>
        <v>-5.9999999393767212E-5</v>
      </c>
      <c r="N151" s="21">
        <f>SUM(K151-I151)</f>
        <v>-1.999999993131496E-3</v>
      </c>
      <c r="O151" s="2"/>
      <c r="P151" s="2"/>
      <c r="Q151" s="1"/>
      <c r="R151" s="1"/>
      <c r="S151" s="1"/>
      <c r="T151" s="1"/>
      <c r="U151" s="19"/>
    </row>
    <row r="152" spans="1:21" ht="13.5" customHeight="1" x14ac:dyDescent="0.2">
      <c r="A152" s="111"/>
      <c r="B152" s="114"/>
      <c r="C152" s="117"/>
      <c r="D152" s="5" t="s">
        <v>9</v>
      </c>
      <c r="E152" s="31">
        <v>2044.3209999999999</v>
      </c>
      <c r="F152" s="29">
        <v>3.33</v>
      </c>
      <c r="G152" s="29">
        <v>36</v>
      </c>
      <c r="H152" s="3">
        <v>6807.59</v>
      </c>
      <c r="I152" s="3">
        <v>73595.56</v>
      </c>
      <c r="J152" s="2">
        <f>(E152*F152)</f>
        <v>6807.5889299999999</v>
      </c>
      <c r="K152" s="2">
        <f t="shared" ref="K152:K153" si="165">(E152*G152)</f>
        <v>73595.555999999997</v>
      </c>
      <c r="L152" s="20">
        <f t="shared" ref="L152:L153" si="166">SUM(J152,K152)</f>
        <v>80403.144929999995</v>
      </c>
      <c r="M152" s="21">
        <f t="shared" ref="M152:M153" si="167">SUM(J152-H152)</f>
        <v>-1.0700000002543675E-3</v>
      </c>
      <c r="N152" s="21">
        <f t="shared" ref="N152:N153" si="168">SUM(K152-I152)</f>
        <v>-4.0000000008149073E-3</v>
      </c>
      <c r="O152" s="2"/>
      <c r="P152" s="2"/>
      <c r="Q152" s="1"/>
      <c r="R152" s="1"/>
      <c r="S152" s="1"/>
      <c r="T152" s="1"/>
      <c r="U152" s="19"/>
    </row>
    <row r="153" spans="1:21" ht="13.5" customHeight="1" x14ac:dyDescent="0.2">
      <c r="A153" s="111"/>
      <c r="B153" s="114"/>
      <c r="C153" s="117"/>
      <c r="D153" s="5" t="s">
        <v>10</v>
      </c>
      <c r="E153" s="31">
        <v>2194.5529999999999</v>
      </c>
      <c r="F153" s="29">
        <v>3.33</v>
      </c>
      <c r="G153" s="29">
        <v>36</v>
      </c>
      <c r="H153" s="3">
        <v>7307.86</v>
      </c>
      <c r="I153" s="3">
        <v>79003.91</v>
      </c>
      <c r="J153" s="2">
        <f>(E153*F153)</f>
        <v>7307.8614899999993</v>
      </c>
      <c r="K153" s="2">
        <f t="shared" si="165"/>
        <v>79003.907999999996</v>
      </c>
      <c r="L153" s="20">
        <f t="shared" si="166"/>
        <v>86311.769489999991</v>
      </c>
      <c r="M153" s="21">
        <f t="shared" si="167"/>
        <v>1.4899999996487168E-3</v>
      </c>
      <c r="N153" s="21">
        <f t="shared" si="168"/>
        <v>-2.0000000076834112E-3</v>
      </c>
      <c r="O153" s="2"/>
      <c r="P153" s="2"/>
      <c r="Q153" s="1"/>
      <c r="R153" s="1"/>
      <c r="S153" s="1"/>
      <c r="T153" s="1"/>
      <c r="U153" s="19"/>
    </row>
    <row r="154" spans="1:21" ht="13.5" customHeight="1" x14ac:dyDescent="0.2">
      <c r="A154" s="111"/>
      <c r="B154" s="114"/>
      <c r="C154" s="117"/>
      <c r="D154" s="34" t="s">
        <v>52</v>
      </c>
      <c r="E154" s="16">
        <f>SUM(E151,E152,E153)</f>
        <v>6270.8919999999998</v>
      </c>
      <c r="F154" s="16"/>
      <c r="G154" s="16"/>
      <c r="H154" s="44">
        <f>SUM(H151:H153)</f>
        <v>20882.07</v>
      </c>
      <c r="I154" s="44">
        <f>SUM(I151:I153)</f>
        <v>225752.12</v>
      </c>
      <c r="J154" s="16">
        <f t="shared" ref="J154:T154" si="169">SUM(J151,J152,J153)</f>
        <v>20882.070359999998</v>
      </c>
      <c r="K154" s="16">
        <f t="shared" si="169"/>
        <v>225752.11199999999</v>
      </c>
      <c r="L154" s="16">
        <f t="shared" si="169"/>
        <v>246634.18235999998</v>
      </c>
      <c r="M154" s="16">
        <f t="shared" si="169"/>
        <v>3.6000000000058208E-4</v>
      </c>
      <c r="N154" s="16">
        <f t="shared" si="169"/>
        <v>-8.0000000016298145E-3</v>
      </c>
      <c r="O154" s="16">
        <f t="shared" si="169"/>
        <v>0</v>
      </c>
      <c r="P154" s="16">
        <f t="shared" si="169"/>
        <v>0</v>
      </c>
      <c r="Q154" s="16">
        <f t="shared" si="169"/>
        <v>0</v>
      </c>
      <c r="R154" s="16"/>
      <c r="S154" s="16">
        <f t="shared" si="169"/>
        <v>0</v>
      </c>
      <c r="T154" s="16">
        <f t="shared" si="169"/>
        <v>0</v>
      </c>
      <c r="U154" s="17"/>
    </row>
    <row r="155" spans="1:21" ht="13.5" customHeight="1" x14ac:dyDescent="0.2">
      <c r="A155" s="111"/>
      <c r="B155" s="114"/>
      <c r="C155" s="117"/>
      <c r="D155" s="5" t="s">
        <v>11</v>
      </c>
      <c r="E155" s="30">
        <v>2239.3919999999998</v>
      </c>
      <c r="F155" s="29">
        <v>3.33</v>
      </c>
      <c r="G155" s="29">
        <v>36</v>
      </c>
      <c r="H155" s="3">
        <v>7457.18</v>
      </c>
      <c r="I155" s="3">
        <v>80618.11</v>
      </c>
      <c r="J155" s="2">
        <f>(E155*F155)</f>
        <v>7457.1753599999993</v>
      </c>
      <c r="K155" s="2">
        <f>(E155*G155)</f>
        <v>80618.111999999994</v>
      </c>
      <c r="L155" s="20">
        <f>SUM(J155,K155)</f>
        <v>88075.287359999988</v>
      </c>
      <c r="M155" s="21">
        <f>SUM(J155-H155)</f>
        <v>-4.640000001018052E-3</v>
      </c>
      <c r="N155" s="21">
        <f>SUM(K155-I155)</f>
        <v>1.999999993131496E-3</v>
      </c>
      <c r="O155" s="2"/>
      <c r="P155" s="2"/>
      <c r="Q155" s="1"/>
      <c r="R155" s="1"/>
      <c r="S155" s="1"/>
      <c r="T155" s="1"/>
      <c r="U155" s="19"/>
    </row>
    <row r="156" spans="1:21" ht="13.5" customHeight="1" x14ac:dyDescent="0.2">
      <c r="A156" s="111"/>
      <c r="B156" s="114"/>
      <c r="C156" s="117"/>
      <c r="D156" s="5" t="s">
        <v>12</v>
      </c>
      <c r="E156" s="30">
        <v>2179.442</v>
      </c>
      <c r="F156" s="29">
        <v>3.33</v>
      </c>
      <c r="G156" s="29">
        <v>36</v>
      </c>
      <c r="H156" s="3">
        <v>7257.54</v>
      </c>
      <c r="I156" s="3">
        <v>78459.91</v>
      </c>
      <c r="J156" s="2">
        <f>(E156*F156)</f>
        <v>7257.5418600000003</v>
      </c>
      <c r="K156" s="2">
        <f t="shared" ref="K156:K157" si="170">(E156*G156)</f>
        <v>78459.911999999997</v>
      </c>
      <c r="L156" s="20">
        <f t="shared" ref="L156:L157" si="171">SUM(J156,K156)</f>
        <v>85717.453859999994</v>
      </c>
      <c r="M156" s="21">
        <f t="shared" ref="M156:M157" si="172">SUM(J156-H156)</f>
        <v>1.8600000003061723E-3</v>
      </c>
      <c r="N156" s="21">
        <f t="shared" ref="N156:N157" si="173">SUM(K156-I156)</f>
        <v>1.999999993131496E-3</v>
      </c>
      <c r="O156" s="2"/>
      <c r="P156" s="2"/>
      <c r="Q156" s="1">
        <v>400000</v>
      </c>
      <c r="R156" s="1"/>
      <c r="S156" s="1"/>
      <c r="T156" s="1"/>
      <c r="U156" s="19"/>
    </row>
    <row r="157" spans="1:21" ht="13.5" customHeight="1" x14ac:dyDescent="0.2">
      <c r="A157" s="111"/>
      <c r="B157" s="115"/>
      <c r="C157" s="117"/>
      <c r="D157" s="5" t="s">
        <v>13</v>
      </c>
      <c r="E157" s="30">
        <v>2214.748</v>
      </c>
      <c r="F157" s="29">
        <v>3.33</v>
      </c>
      <c r="G157" s="29">
        <v>36</v>
      </c>
      <c r="H157" s="3">
        <v>7375.11</v>
      </c>
      <c r="I157" s="3">
        <v>79730.929999999993</v>
      </c>
      <c r="J157" s="2">
        <f>(E157*F157)</f>
        <v>7375.1108400000003</v>
      </c>
      <c r="K157" s="2">
        <f t="shared" si="170"/>
        <v>79730.928</v>
      </c>
      <c r="L157" s="20">
        <f t="shared" si="171"/>
        <v>87106.038839999994</v>
      </c>
      <c r="M157" s="21">
        <f t="shared" si="172"/>
        <v>8.4000000060768798E-4</v>
      </c>
      <c r="N157" s="21">
        <f t="shared" si="173"/>
        <v>-1.999999993131496E-3</v>
      </c>
      <c r="O157" s="2"/>
      <c r="P157" s="2"/>
      <c r="Q157" s="1"/>
      <c r="R157" s="1"/>
      <c r="S157" s="1"/>
      <c r="T157" s="1"/>
      <c r="U157" s="19"/>
    </row>
    <row r="158" spans="1:21" ht="13.5" customHeight="1" x14ac:dyDescent="0.2">
      <c r="A158" s="111"/>
      <c r="B158" s="35"/>
      <c r="C158" s="117"/>
      <c r="D158" s="34" t="s">
        <v>53</v>
      </c>
      <c r="E158" s="16">
        <f>SUM(E155,E156,E157)</f>
        <v>6633.5820000000003</v>
      </c>
      <c r="F158" s="16"/>
      <c r="G158" s="16"/>
      <c r="H158" s="44">
        <f>SUM(H155:H157)</f>
        <v>22089.83</v>
      </c>
      <c r="I158" s="44">
        <f>SUM(I155:I157)</f>
        <v>238808.95</v>
      </c>
      <c r="J158" s="16">
        <f t="shared" ref="J158:T158" si="174">SUM(J155,J156,J157)</f>
        <v>22089.82806</v>
      </c>
      <c r="K158" s="16">
        <f t="shared" si="174"/>
        <v>238808.95199999999</v>
      </c>
      <c r="L158" s="16">
        <f t="shared" si="174"/>
        <v>260898.78005999996</v>
      </c>
      <c r="M158" s="16">
        <f t="shared" si="174"/>
        <v>-1.9400000001041917E-3</v>
      </c>
      <c r="N158" s="16">
        <f t="shared" si="174"/>
        <v>1.999999993131496E-3</v>
      </c>
      <c r="O158" s="16">
        <f t="shared" si="174"/>
        <v>0</v>
      </c>
      <c r="P158" s="16">
        <f t="shared" si="174"/>
        <v>0</v>
      </c>
      <c r="Q158" s="16">
        <f t="shared" si="174"/>
        <v>400000</v>
      </c>
      <c r="R158" s="16"/>
      <c r="S158" s="16">
        <f t="shared" si="174"/>
        <v>0</v>
      </c>
      <c r="T158" s="16">
        <f t="shared" si="174"/>
        <v>0</v>
      </c>
      <c r="U158" s="17"/>
    </row>
    <row r="159" spans="1:21" ht="13.5" customHeight="1" x14ac:dyDescent="0.2">
      <c r="A159" s="111"/>
      <c r="B159" s="113" t="s">
        <v>29</v>
      </c>
      <c r="C159" s="117"/>
      <c r="D159" s="5" t="s">
        <v>14</v>
      </c>
      <c r="E159" s="30">
        <v>2331.17</v>
      </c>
      <c r="F159" s="29">
        <v>3.33</v>
      </c>
      <c r="G159" s="29">
        <v>36</v>
      </c>
      <c r="H159" s="3">
        <v>7762.8</v>
      </c>
      <c r="I159" s="3">
        <v>83922.12</v>
      </c>
      <c r="J159" s="2">
        <f>(E159*F159)</f>
        <v>7762.7961000000005</v>
      </c>
      <c r="K159" s="2">
        <f>(E159*G159)</f>
        <v>83922.12</v>
      </c>
      <c r="L159" s="20">
        <f>SUM(J159,K159)</f>
        <v>91684.916100000002</v>
      </c>
      <c r="M159" s="21">
        <f>SUM(J159-H159)</f>
        <v>-3.8999999997031409E-3</v>
      </c>
      <c r="N159" s="21">
        <f>SUM(K159-I159)</f>
        <v>0</v>
      </c>
      <c r="O159" s="2"/>
      <c r="P159" s="2"/>
      <c r="Q159" s="1"/>
      <c r="R159" s="1"/>
      <c r="S159" s="1"/>
      <c r="T159" s="1"/>
      <c r="U159" s="19"/>
    </row>
    <row r="160" spans="1:21" ht="13.5" customHeight="1" x14ac:dyDescent="0.2">
      <c r="A160" s="111"/>
      <c r="B160" s="114"/>
      <c r="C160" s="117"/>
      <c r="D160" s="5" t="s">
        <v>15</v>
      </c>
      <c r="E160" s="30">
        <v>2335.9720000000002</v>
      </c>
      <c r="F160" s="29">
        <v>3.33</v>
      </c>
      <c r="G160" s="29">
        <v>36</v>
      </c>
      <c r="H160" s="3">
        <v>7778.79</v>
      </c>
      <c r="I160" s="3">
        <v>84094.99</v>
      </c>
      <c r="J160" s="2">
        <f>(E160*F160)</f>
        <v>7778.7867600000009</v>
      </c>
      <c r="K160" s="2">
        <f t="shared" ref="K160:K161" si="175">(E160*G160)</f>
        <v>84094.992000000013</v>
      </c>
      <c r="L160" s="20">
        <f t="shared" ref="L160:L161" si="176">SUM(J160,K160)</f>
        <v>91873.778760000016</v>
      </c>
      <c r="M160" s="21">
        <f t="shared" ref="M160:M161" si="177">SUM(J160-H160)</f>
        <v>-3.239999999095744E-3</v>
      </c>
      <c r="N160" s="21">
        <f t="shared" ref="N160:N161" si="178">SUM(K160-I160)</f>
        <v>2.0000000076834112E-3</v>
      </c>
      <c r="O160" s="2"/>
      <c r="P160" s="2"/>
      <c r="Q160" s="1"/>
      <c r="R160" s="1"/>
      <c r="S160" s="1"/>
      <c r="T160" s="1"/>
      <c r="U160" s="19"/>
    </row>
    <row r="161" spans="1:21" ht="13.5" customHeight="1" x14ac:dyDescent="0.2">
      <c r="A161" s="111"/>
      <c r="B161" s="114"/>
      <c r="C161" s="117"/>
      <c r="D161" s="5" t="s">
        <v>16</v>
      </c>
      <c r="E161" s="31">
        <v>2204.61</v>
      </c>
      <c r="F161" s="29">
        <v>3.33</v>
      </c>
      <c r="G161" s="29">
        <v>36</v>
      </c>
      <c r="H161" s="3">
        <v>7341.35</v>
      </c>
      <c r="I161" s="3">
        <v>79365.960000000006</v>
      </c>
      <c r="J161" s="2">
        <f>(E161*F161)</f>
        <v>7341.3513000000003</v>
      </c>
      <c r="K161" s="2">
        <f t="shared" si="175"/>
        <v>79365.960000000006</v>
      </c>
      <c r="L161" s="20">
        <f t="shared" si="176"/>
        <v>86707.311300000001</v>
      </c>
      <c r="M161" s="21">
        <f t="shared" si="177"/>
        <v>1.299999999901047E-3</v>
      </c>
      <c r="N161" s="21">
        <f t="shared" si="178"/>
        <v>0</v>
      </c>
      <c r="O161" s="2"/>
      <c r="P161" s="2"/>
      <c r="Q161" s="1"/>
      <c r="R161" s="1"/>
      <c r="S161" s="1"/>
      <c r="T161" s="1"/>
      <c r="U161" s="19"/>
    </row>
    <row r="162" spans="1:21" ht="13.5" customHeight="1" x14ac:dyDescent="0.2">
      <c r="A162" s="111"/>
      <c r="B162" s="114"/>
      <c r="C162" s="117"/>
      <c r="D162" s="34" t="s">
        <v>54</v>
      </c>
      <c r="E162" s="16">
        <f>SUM(E159,E160,E161)</f>
        <v>6871.7520000000004</v>
      </c>
      <c r="F162" s="16"/>
      <c r="G162" s="16"/>
      <c r="H162" s="44">
        <f>SUM(H159:H161)</f>
        <v>22882.940000000002</v>
      </c>
      <c r="I162" s="44">
        <f>SUM(I159:I161)</f>
        <v>247383.07</v>
      </c>
      <c r="J162" s="16">
        <f t="shared" ref="J162:T162" si="179">SUM(J159,J160,J161)</f>
        <v>22882.934160000004</v>
      </c>
      <c r="K162" s="16">
        <f t="shared" si="179"/>
        <v>247383.07200000004</v>
      </c>
      <c r="L162" s="16">
        <f t="shared" si="179"/>
        <v>270266.00615999999</v>
      </c>
      <c r="M162" s="16">
        <f t="shared" si="179"/>
        <v>-5.8399999988978379E-3</v>
      </c>
      <c r="N162" s="16">
        <f t="shared" si="179"/>
        <v>2.0000000076834112E-3</v>
      </c>
      <c r="O162" s="16">
        <f t="shared" si="179"/>
        <v>0</v>
      </c>
      <c r="P162" s="16">
        <f t="shared" si="179"/>
        <v>0</v>
      </c>
      <c r="Q162" s="16">
        <f t="shared" si="179"/>
        <v>0</v>
      </c>
      <c r="R162" s="16"/>
      <c r="S162" s="16">
        <f t="shared" si="179"/>
        <v>0</v>
      </c>
      <c r="T162" s="16">
        <f t="shared" si="179"/>
        <v>0</v>
      </c>
      <c r="U162" s="17"/>
    </row>
    <row r="163" spans="1:21" ht="13.5" customHeight="1" x14ac:dyDescent="0.2">
      <c r="A163" s="111"/>
      <c r="B163" s="114"/>
      <c r="C163" s="117"/>
      <c r="D163" s="5" t="s">
        <v>17</v>
      </c>
      <c r="E163" s="30">
        <v>2295.4989999999998</v>
      </c>
      <c r="F163" s="29">
        <v>3.33</v>
      </c>
      <c r="G163" s="29">
        <v>36</v>
      </c>
      <c r="H163" s="3">
        <v>7644.01</v>
      </c>
      <c r="I163" s="3">
        <v>82637.960000000006</v>
      </c>
      <c r="J163" s="2">
        <f>(E163*F163)</f>
        <v>7644.0116699999999</v>
      </c>
      <c r="K163" s="2">
        <f>(E163*G163)</f>
        <v>82637.963999999993</v>
      </c>
      <c r="L163" s="20">
        <f>SUM(J163,K163)</f>
        <v>90281.975669999985</v>
      </c>
      <c r="M163" s="21">
        <f>SUM(J163-H163)</f>
        <v>1.6699999996490078E-3</v>
      </c>
      <c r="N163" s="21">
        <f>SUM(K163-I163)</f>
        <v>3.999999986262992E-3</v>
      </c>
      <c r="O163" s="2"/>
      <c r="P163" s="2"/>
      <c r="Q163" s="1"/>
      <c r="R163" s="1"/>
      <c r="S163" s="1"/>
      <c r="T163" s="1"/>
      <c r="U163" s="19"/>
    </row>
    <row r="164" spans="1:21" ht="12.75" customHeight="1" x14ac:dyDescent="0.2">
      <c r="A164" s="111"/>
      <c r="B164" s="114"/>
      <c r="C164" s="117"/>
      <c r="D164" s="5" t="s">
        <v>18</v>
      </c>
      <c r="E164" s="30">
        <v>2227.9259999999999</v>
      </c>
      <c r="F164" s="29">
        <v>3.33</v>
      </c>
      <c r="G164" s="29">
        <v>36</v>
      </c>
      <c r="H164" s="3">
        <v>7418.99</v>
      </c>
      <c r="I164" s="3">
        <v>80205.34</v>
      </c>
      <c r="J164" s="2">
        <f>(E164*F164)</f>
        <v>7418.9935800000003</v>
      </c>
      <c r="K164" s="2">
        <f t="shared" ref="K164:K165" si="180">(E164*G164)</f>
        <v>80205.335999999996</v>
      </c>
      <c r="L164" s="20">
        <f t="shared" ref="L164:L165" si="181">SUM(J164,K164)</f>
        <v>87624.329579999991</v>
      </c>
      <c r="M164" s="21">
        <f t="shared" ref="M164:M165" si="182">SUM(J164-H164)</f>
        <v>3.5800000005110633E-3</v>
      </c>
      <c r="N164" s="21">
        <f t="shared" ref="N164:N165" si="183">SUM(K164-I164)</f>
        <v>-4.0000000008149073E-3</v>
      </c>
      <c r="O164" s="2"/>
      <c r="P164" s="2"/>
      <c r="Q164" s="1"/>
      <c r="R164" s="1"/>
      <c r="S164" s="1"/>
      <c r="T164" s="1"/>
      <c r="U164" s="19"/>
    </row>
    <row r="165" spans="1:21" ht="13.5" customHeight="1" x14ac:dyDescent="0.2">
      <c r="A165" s="112"/>
      <c r="B165" s="115"/>
      <c r="C165" s="118"/>
      <c r="D165" s="5" t="s">
        <v>19</v>
      </c>
      <c r="E165" s="31">
        <v>2126.2069999999999</v>
      </c>
      <c r="F165" s="29">
        <v>3.33</v>
      </c>
      <c r="G165" s="29">
        <v>36</v>
      </c>
      <c r="H165" s="3">
        <v>7080.27</v>
      </c>
      <c r="I165" s="3">
        <v>76543.45</v>
      </c>
      <c r="J165" s="2">
        <f>(E165*F165)</f>
        <v>7080.2693099999997</v>
      </c>
      <c r="K165" s="2">
        <f t="shared" si="180"/>
        <v>76543.45199999999</v>
      </c>
      <c r="L165" s="20">
        <f t="shared" si="181"/>
        <v>83623.721309999994</v>
      </c>
      <c r="M165" s="21">
        <f t="shared" si="182"/>
        <v>-6.900000007590279E-4</v>
      </c>
      <c r="N165" s="21">
        <f t="shared" si="183"/>
        <v>1.999999993131496E-3</v>
      </c>
      <c r="O165" s="2"/>
      <c r="P165" s="2"/>
      <c r="Q165" s="1"/>
      <c r="R165" s="1"/>
      <c r="S165" s="1"/>
      <c r="T165" s="1"/>
      <c r="U165" s="19"/>
    </row>
    <row r="166" spans="1:21" ht="24.75" x14ac:dyDescent="0.25">
      <c r="A166" s="8"/>
      <c r="B166" s="8"/>
      <c r="C166" s="8"/>
      <c r="D166" s="34" t="s">
        <v>55</v>
      </c>
      <c r="E166" s="16">
        <f>SUM(E163,E164,E165)</f>
        <v>6649.6319999999996</v>
      </c>
      <c r="F166" s="16"/>
      <c r="G166" s="16"/>
      <c r="H166" s="44">
        <f>SUM(H163:H165)</f>
        <v>22143.27</v>
      </c>
      <c r="I166" s="44">
        <f>SUM(I163:I165)</f>
        <v>239386.75</v>
      </c>
      <c r="J166" s="16">
        <f t="shared" ref="J166:T166" si="184">SUM(J163,J164,J165)</f>
        <v>22143.274559999998</v>
      </c>
      <c r="K166" s="16">
        <f t="shared" si="184"/>
        <v>239386.75199999998</v>
      </c>
      <c r="L166" s="16">
        <f t="shared" si="184"/>
        <v>261530.02655999997</v>
      </c>
      <c r="M166" s="16">
        <f t="shared" si="184"/>
        <v>4.5599999994010432E-3</v>
      </c>
      <c r="N166" s="16">
        <f t="shared" si="184"/>
        <v>1.9999999785795808E-3</v>
      </c>
      <c r="O166" s="16">
        <f t="shared" si="184"/>
        <v>0</v>
      </c>
      <c r="P166" s="16">
        <f t="shared" si="184"/>
        <v>0</v>
      </c>
      <c r="Q166" s="16">
        <f t="shared" si="184"/>
        <v>0</v>
      </c>
      <c r="R166" s="16"/>
      <c r="S166" s="16">
        <f t="shared" si="184"/>
        <v>0</v>
      </c>
      <c r="T166" s="16">
        <f t="shared" si="184"/>
        <v>0</v>
      </c>
      <c r="U166" s="17"/>
    </row>
    <row r="167" spans="1:21" s="43" customFormat="1" ht="24" x14ac:dyDescent="0.2">
      <c r="A167" s="73"/>
      <c r="B167" s="73"/>
      <c r="C167" s="74"/>
      <c r="D167" s="72" t="s">
        <v>58</v>
      </c>
      <c r="E167" s="75">
        <f>SUM(E154+E158+E162+E166)</f>
        <v>26425.858</v>
      </c>
      <c r="F167" s="75"/>
      <c r="G167" s="75"/>
      <c r="H167" s="76">
        <f>SUM(H166,H162,H158,H154)</f>
        <v>87998.110000000015</v>
      </c>
      <c r="I167" s="76">
        <f>SUM(I166,I162,I158,I154)</f>
        <v>951330.89</v>
      </c>
      <c r="J167" s="75">
        <f t="shared" ref="J167:T167" si="185">SUM(J154+J158+J162+J166)</f>
        <v>87998.107140000007</v>
      </c>
      <c r="K167" s="75">
        <f t="shared" si="185"/>
        <v>951330.88800000004</v>
      </c>
      <c r="L167" s="75">
        <f t="shared" si="185"/>
        <v>1039328.9951399998</v>
      </c>
      <c r="M167" s="75">
        <f t="shared" si="185"/>
        <v>-2.8599999996004044E-3</v>
      </c>
      <c r="N167" s="75">
        <f t="shared" si="185"/>
        <v>-2.0000000222353265E-3</v>
      </c>
      <c r="O167" s="75">
        <f t="shared" si="185"/>
        <v>0</v>
      </c>
      <c r="P167" s="75">
        <f t="shared" si="185"/>
        <v>0</v>
      </c>
      <c r="Q167" s="75">
        <f t="shared" si="185"/>
        <v>400000</v>
      </c>
      <c r="R167" s="75"/>
      <c r="S167" s="75">
        <f t="shared" si="185"/>
        <v>0</v>
      </c>
      <c r="T167" s="75">
        <f t="shared" si="185"/>
        <v>0</v>
      </c>
      <c r="U167" s="77"/>
    </row>
    <row r="168" spans="1:21" s="43" customFormat="1" ht="36" x14ac:dyDescent="0.2">
      <c r="A168" s="38"/>
      <c r="B168" s="38"/>
      <c r="C168" s="39"/>
      <c r="D168" s="40" t="s">
        <v>59</v>
      </c>
      <c r="E168" s="41">
        <f>E167+'2015'!E168</f>
        <v>160839.902</v>
      </c>
      <c r="F168" s="41"/>
      <c r="G168" s="41"/>
      <c r="H168" s="41">
        <f>H167+'2015'!H168</f>
        <v>535596.85499999998</v>
      </c>
      <c r="I168" s="41">
        <f>I167+'2015'!I168</f>
        <v>2198854.2510000002</v>
      </c>
      <c r="J168" s="41">
        <f>J167+'2015'!J168</f>
        <v>535596.87368000008</v>
      </c>
      <c r="K168" s="41">
        <f>K167+'2015'!K168</f>
        <v>2198854.4210000001</v>
      </c>
      <c r="L168" s="41">
        <f>L167+'2015'!L168</f>
        <v>2734451.2946799998</v>
      </c>
      <c r="M168" s="41">
        <f>M167+'2015'!M168</f>
        <v>1.7679999999927531E-2</v>
      </c>
      <c r="N168" s="41">
        <f>N167+'2015'!N168</f>
        <v>0.18699999996988481</v>
      </c>
      <c r="O168" s="41">
        <f>O167+'2015'!O168</f>
        <v>0</v>
      </c>
      <c r="P168" s="41">
        <f>P167+'2015'!P168</f>
        <v>0</v>
      </c>
      <c r="Q168" s="41">
        <f>Q167+'2015'!Q168</f>
        <v>1427908</v>
      </c>
      <c r="R168" s="41">
        <f>SUM(I168-Q168)</f>
        <v>770946.25100000016</v>
      </c>
      <c r="S168" s="41">
        <f>S167+'2015'!S168</f>
        <v>0</v>
      </c>
      <c r="T168" s="41">
        <f>T167+'2015'!T168</f>
        <v>0</v>
      </c>
      <c r="U168" s="42"/>
    </row>
    <row r="169" spans="1:21" ht="12.75" customHeight="1" x14ac:dyDescent="0.2">
      <c r="A169" s="110">
        <v>10</v>
      </c>
      <c r="B169" s="113" t="s">
        <v>34</v>
      </c>
      <c r="C169" s="122" t="s">
        <v>30</v>
      </c>
      <c r="D169" s="5" t="s">
        <v>8</v>
      </c>
      <c r="E169" s="30">
        <v>143.834</v>
      </c>
      <c r="F169" s="29">
        <v>3.33</v>
      </c>
      <c r="G169" s="29">
        <v>36</v>
      </c>
      <c r="H169" s="3">
        <v>478.97</v>
      </c>
      <c r="I169" s="3">
        <v>5178.0200000000004</v>
      </c>
      <c r="J169" s="2">
        <f>(E169*F169)</f>
        <v>478.96722</v>
      </c>
      <c r="K169" s="2">
        <f>(E169*G169)</f>
        <v>5178.0240000000003</v>
      </c>
      <c r="L169" s="20">
        <f>SUM(J169,K169)</f>
        <v>5656.9912199999999</v>
      </c>
      <c r="M169" s="21">
        <f>SUM(J169-H169)</f>
        <v>-2.7800000000297587E-3</v>
      </c>
      <c r="N169" s="21">
        <f>SUM(K169-I169)</f>
        <v>3.9999999999054126E-3</v>
      </c>
      <c r="O169" s="2"/>
      <c r="P169" s="2"/>
      <c r="Q169" s="1"/>
      <c r="R169" s="1"/>
      <c r="S169" s="1"/>
      <c r="T169" s="1"/>
      <c r="U169" s="19"/>
    </row>
    <row r="170" spans="1:21" ht="12.75" customHeight="1" x14ac:dyDescent="0.2">
      <c r="A170" s="111"/>
      <c r="B170" s="114"/>
      <c r="C170" s="123"/>
      <c r="D170" s="5" t="s">
        <v>9</v>
      </c>
      <c r="E170" s="31">
        <v>194.45400000000001</v>
      </c>
      <c r="F170" s="29">
        <v>3.33</v>
      </c>
      <c r="G170" s="29">
        <v>36</v>
      </c>
      <c r="H170" s="3">
        <v>647.53</v>
      </c>
      <c r="I170" s="3">
        <v>7000.34</v>
      </c>
      <c r="J170" s="2">
        <f>(E170*F170)</f>
        <v>647.53182000000004</v>
      </c>
      <c r="K170" s="2">
        <f t="shared" ref="K170:K171" si="186">(E170*G170)</f>
        <v>7000.3440000000001</v>
      </c>
      <c r="L170" s="20">
        <f t="shared" ref="L170:L171" si="187">SUM(J170,K170)</f>
        <v>7647.8758200000002</v>
      </c>
      <c r="M170" s="21">
        <f t="shared" ref="M170:M171" si="188">SUM(J170-H170)</f>
        <v>1.8200000000661021E-3</v>
      </c>
      <c r="N170" s="21">
        <f t="shared" ref="N170:N171" si="189">SUM(K170-I170)</f>
        <v>3.9999999999054126E-3</v>
      </c>
      <c r="O170" s="2"/>
      <c r="P170" s="2"/>
      <c r="Q170" s="1"/>
      <c r="R170" s="1"/>
      <c r="S170" s="1"/>
      <c r="T170" s="1"/>
      <c r="U170" s="19"/>
    </row>
    <row r="171" spans="1:21" ht="12.75" customHeight="1" x14ac:dyDescent="0.2">
      <c r="A171" s="111"/>
      <c r="B171" s="114"/>
      <c r="C171" s="123"/>
      <c r="D171" s="5" t="s">
        <v>10</v>
      </c>
      <c r="E171" s="31">
        <v>225.749</v>
      </c>
      <c r="F171" s="29">
        <v>3.33</v>
      </c>
      <c r="G171" s="29">
        <v>36</v>
      </c>
      <c r="H171" s="3">
        <v>751.74</v>
      </c>
      <c r="I171" s="3">
        <v>8126.96</v>
      </c>
      <c r="J171" s="2">
        <f>(E171*F171)</f>
        <v>751.74417000000005</v>
      </c>
      <c r="K171" s="2">
        <f t="shared" si="186"/>
        <v>8126.9639999999999</v>
      </c>
      <c r="L171" s="20">
        <f t="shared" si="187"/>
        <v>8878.7081699999999</v>
      </c>
      <c r="M171" s="21">
        <f t="shared" si="188"/>
        <v>4.170000000044638E-3</v>
      </c>
      <c r="N171" s="21">
        <f t="shared" si="189"/>
        <v>3.9999999999054126E-3</v>
      </c>
      <c r="O171" s="2"/>
      <c r="P171" s="2"/>
      <c r="Q171" s="1"/>
      <c r="R171" s="1"/>
      <c r="S171" s="1"/>
      <c r="T171" s="1"/>
      <c r="U171" s="19"/>
    </row>
    <row r="172" spans="1:21" ht="12.75" customHeight="1" x14ac:dyDescent="0.2">
      <c r="A172" s="111"/>
      <c r="B172" s="114"/>
      <c r="C172" s="123"/>
      <c r="D172" s="34" t="s">
        <v>52</v>
      </c>
      <c r="E172" s="16">
        <f>SUM(E169,E170,E171)</f>
        <v>564.03700000000003</v>
      </c>
      <c r="F172" s="16"/>
      <c r="G172" s="16"/>
      <c r="H172" s="44">
        <f>SUM(H169:H171)</f>
        <v>1878.24</v>
      </c>
      <c r="I172" s="44">
        <f>SUM(I169:I171)</f>
        <v>20305.32</v>
      </c>
      <c r="J172" s="16">
        <f t="shared" ref="J172:T172" si="190">SUM(J169,J170,J171)</f>
        <v>1878.2432100000001</v>
      </c>
      <c r="K172" s="16">
        <f t="shared" si="190"/>
        <v>20305.332000000002</v>
      </c>
      <c r="L172" s="16">
        <f t="shared" si="190"/>
        <v>22183.575210000003</v>
      </c>
      <c r="M172" s="16">
        <f t="shared" si="190"/>
        <v>3.2100000000809814E-3</v>
      </c>
      <c r="N172" s="16">
        <f t="shared" si="190"/>
        <v>1.1999999999716238E-2</v>
      </c>
      <c r="O172" s="16">
        <f t="shared" si="190"/>
        <v>0</v>
      </c>
      <c r="P172" s="16">
        <f t="shared" si="190"/>
        <v>0</v>
      </c>
      <c r="Q172" s="16">
        <f t="shared" si="190"/>
        <v>0</v>
      </c>
      <c r="R172" s="16"/>
      <c r="S172" s="16">
        <f t="shared" si="190"/>
        <v>0</v>
      </c>
      <c r="T172" s="16">
        <f t="shared" si="190"/>
        <v>0</v>
      </c>
      <c r="U172" s="17"/>
    </row>
    <row r="173" spans="1:21" ht="12.75" customHeight="1" x14ac:dyDescent="0.2">
      <c r="A173" s="111"/>
      <c r="B173" s="114"/>
      <c r="C173" s="123"/>
      <c r="D173" s="5" t="s">
        <v>11</v>
      </c>
      <c r="E173" s="30">
        <v>211.08099999999999</v>
      </c>
      <c r="F173" s="29">
        <v>3.33</v>
      </c>
      <c r="G173" s="29">
        <v>36</v>
      </c>
      <c r="H173" s="3">
        <v>702.9</v>
      </c>
      <c r="I173" s="3">
        <v>7598.92</v>
      </c>
      <c r="J173" s="2">
        <f>(E173*F173)</f>
        <v>702.89972999999998</v>
      </c>
      <c r="K173" s="2">
        <f>(E173*G173)</f>
        <v>7598.9159999999993</v>
      </c>
      <c r="L173" s="20">
        <f>SUM(J173,K173)</f>
        <v>8301.8157299999984</v>
      </c>
      <c r="M173" s="21">
        <f>SUM(J173-H173)</f>
        <v>-2.7000000000043656E-4</v>
      </c>
      <c r="N173" s="21">
        <f>SUM(K173-I173)</f>
        <v>-4.0000000008149073E-3</v>
      </c>
      <c r="O173" s="2"/>
      <c r="P173" s="2"/>
      <c r="Q173" s="1"/>
      <c r="R173" s="1"/>
      <c r="S173" s="1"/>
      <c r="T173" s="1"/>
      <c r="U173" s="19"/>
    </row>
    <row r="174" spans="1:21" ht="12.75" customHeight="1" x14ac:dyDescent="0.2">
      <c r="A174" s="111"/>
      <c r="B174" s="114"/>
      <c r="C174" s="123"/>
      <c r="D174" s="5" t="s">
        <v>12</v>
      </c>
      <c r="E174" s="30">
        <v>198.37100000000001</v>
      </c>
      <c r="F174" s="29">
        <v>3.33</v>
      </c>
      <c r="G174" s="29">
        <v>36</v>
      </c>
      <c r="H174" s="3">
        <v>660.58</v>
      </c>
      <c r="I174" s="3">
        <v>7141.36</v>
      </c>
      <c r="J174" s="2">
        <f>(E174*F174)</f>
        <v>660.5754300000001</v>
      </c>
      <c r="K174" s="2">
        <f t="shared" ref="K174:K175" si="191">(E174*G174)</f>
        <v>7141.3560000000007</v>
      </c>
      <c r="L174" s="20">
        <f t="shared" ref="L174:L175" si="192">SUM(J174,K174)</f>
        <v>7801.9314300000005</v>
      </c>
      <c r="M174" s="21">
        <f t="shared" ref="M174:M175" si="193">SUM(J174-H174)</f>
        <v>-4.5699999999442298E-3</v>
      </c>
      <c r="N174" s="21">
        <f t="shared" ref="N174:N175" si="194">SUM(K174-I174)</f>
        <v>-3.9999999989959178E-3</v>
      </c>
      <c r="O174" s="2"/>
      <c r="P174" s="2"/>
      <c r="Q174" s="1"/>
      <c r="R174" s="1"/>
      <c r="S174" s="1"/>
      <c r="T174" s="1"/>
      <c r="U174" s="19"/>
    </row>
    <row r="175" spans="1:21" ht="12.75" customHeight="1" x14ac:dyDescent="0.2">
      <c r="A175" s="111"/>
      <c r="B175" s="115"/>
      <c r="C175" s="123"/>
      <c r="D175" s="5" t="s">
        <v>13</v>
      </c>
      <c r="E175" s="30">
        <v>210.49100000000001</v>
      </c>
      <c r="F175" s="29">
        <v>3.33</v>
      </c>
      <c r="G175" s="29">
        <v>36</v>
      </c>
      <c r="H175" s="3">
        <v>700.94</v>
      </c>
      <c r="I175" s="3">
        <v>7577.68</v>
      </c>
      <c r="J175" s="2">
        <f>(E175*F175)</f>
        <v>700.9350300000001</v>
      </c>
      <c r="K175" s="2">
        <f t="shared" si="191"/>
        <v>7577.6760000000004</v>
      </c>
      <c r="L175" s="20">
        <f t="shared" si="192"/>
        <v>8278.61103</v>
      </c>
      <c r="M175" s="21">
        <f t="shared" si="193"/>
        <v>-4.9699999999575084E-3</v>
      </c>
      <c r="N175" s="21">
        <f t="shared" si="194"/>
        <v>-3.9999999999054126E-3</v>
      </c>
      <c r="O175" s="2"/>
      <c r="P175" s="2"/>
      <c r="Q175" s="1"/>
      <c r="R175" s="1"/>
      <c r="S175" s="1"/>
      <c r="T175" s="1"/>
      <c r="U175" s="19"/>
    </row>
    <row r="176" spans="1:21" ht="12.75" customHeight="1" x14ac:dyDescent="0.2">
      <c r="A176" s="111"/>
      <c r="B176" s="35"/>
      <c r="C176" s="123"/>
      <c r="D176" s="34" t="s">
        <v>53</v>
      </c>
      <c r="E176" s="16">
        <f>SUM(E173,E174,E175)</f>
        <v>619.94299999999998</v>
      </c>
      <c r="F176" s="16"/>
      <c r="G176" s="16"/>
      <c r="H176" s="44">
        <f>SUM(H173:H175)</f>
        <v>2064.42</v>
      </c>
      <c r="I176" s="44">
        <f>SUM(I173:I175)</f>
        <v>22317.96</v>
      </c>
      <c r="J176" s="16">
        <f t="shared" ref="J176:T176" si="195">SUM(J173,J174,J175)</f>
        <v>2064.4101900000001</v>
      </c>
      <c r="K176" s="16">
        <f t="shared" si="195"/>
        <v>22317.948</v>
      </c>
      <c r="L176" s="16">
        <f t="shared" si="195"/>
        <v>24382.358189999999</v>
      </c>
      <c r="M176" s="16">
        <f t="shared" si="195"/>
        <v>-9.8099999999021747E-3</v>
      </c>
      <c r="N176" s="16">
        <f t="shared" si="195"/>
        <v>-1.1999999999716238E-2</v>
      </c>
      <c r="O176" s="16">
        <f t="shared" si="195"/>
        <v>0</v>
      </c>
      <c r="P176" s="16">
        <f t="shared" si="195"/>
        <v>0</v>
      </c>
      <c r="Q176" s="16">
        <f t="shared" si="195"/>
        <v>0</v>
      </c>
      <c r="R176" s="16"/>
      <c r="S176" s="16">
        <f t="shared" si="195"/>
        <v>0</v>
      </c>
      <c r="T176" s="16">
        <f t="shared" si="195"/>
        <v>0</v>
      </c>
      <c r="U176" s="17"/>
    </row>
    <row r="177" spans="1:21" ht="12.75" customHeight="1" x14ac:dyDescent="0.2">
      <c r="A177" s="111"/>
      <c r="B177" s="113" t="s">
        <v>29</v>
      </c>
      <c r="C177" s="123"/>
      <c r="D177" s="5" t="s">
        <v>14</v>
      </c>
      <c r="E177" s="30">
        <v>207.161</v>
      </c>
      <c r="F177" s="29">
        <v>3.33</v>
      </c>
      <c r="G177" s="29">
        <v>36</v>
      </c>
      <c r="H177" s="3">
        <v>689.85</v>
      </c>
      <c r="I177" s="3">
        <v>7457.8</v>
      </c>
      <c r="J177" s="2">
        <f>(E177*F177)</f>
        <v>689.84613000000002</v>
      </c>
      <c r="K177" s="2">
        <f>(E177*G177)</f>
        <v>7457.7960000000003</v>
      </c>
      <c r="L177" s="20">
        <f>SUM(J177,K177)</f>
        <v>8147.6421300000002</v>
      </c>
      <c r="M177" s="21">
        <f>SUM(J177-H177)</f>
        <v>-3.8700000000062573E-3</v>
      </c>
      <c r="N177" s="21">
        <f>SUM(K177-I177)</f>
        <v>-3.9999999999054126E-3</v>
      </c>
      <c r="O177" s="2"/>
      <c r="P177" s="2"/>
      <c r="Q177" s="1"/>
      <c r="R177" s="1"/>
      <c r="S177" s="1"/>
      <c r="T177" s="1"/>
      <c r="U177" s="19"/>
    </row>
    <row r="178" spans="1:21" ht="12.75" customHeight="1" x14ac:dyDescent="0.2">
      <c r="A178" s="111"/>
      <c r="B178" s="114"/>
      <c r="C178" s="123"/>
      <c r="D178" s="5" t="s">
        <v>15</v>
      </c>
      <c r="E178" s="30">
        <v>233.28800000000001</v>
      </c>
      <c r="F178" s="29">
        <v>3.33</v>
      </c>
      <c r="G178" s="29">
        <v>36</v>
      </c>
      <c r="H178" s="3">
        <v>776.85</v>
      </c>
      <c r="I178" s="3">
        <v>8398.3700000000008</v>
      </c>
      <c r="J178" s="2">
        <f>(E178*F178)</f>
        <v>776.84904000000006</v>
      </c>
      <c r="K178" s="2">
        <f t="shared" ref="K178:K179" si="196">(E178*G178)</f>
        <v>8398.3680000000004</v>
      </c>
      <c r="L178" s="20">
        <f t="shared" ref="L178:L179" si="197">SUM(J178,K178)</f>
        <v>9175.2170399999995</v>
      </c>
      <c r="M178" s="21">
        <f t="shared" ref="M178:M179" si="198">SUM(J178-H178)</f>
        <v>-9.5999999996365659E-4</v>
      </c>
      <c r="N178" s="21">
        <f t="shared" ref="N178:N179" si="199">SUM(K178-I178)</f>
        <v>-2.0000000004074536E-3</v>
      </c>
      <c r="O178" s="2"/>
      <c r="P178" s="2"/>
      <c r="Q178" s="1"/>
      <c r="R178" s="1"/>
      <c r="S178" s="1"/>
      <c r="T178" s="1"/>
      <c r="U178" s="19"/>
    </row>
    <row r="179" spans="1:21" ht="12.75" customHeight="1" x14ac:dyDescent="0.2">
      <c r="A179" s="111"/>
      <c r="B179" s="114"/>
      <c r="C179" s="123"/>
      <c r="D179" s="5" t="s">
        <v>16</v>
      </c>
      <c r="E179" s="31">
        <v>216.04900000000001</v>
      </c>
      <c r="F179" s="29">
        <v>3.33</v>
      </c>
      <c r="G179" s="29">
        <v>36</v>
      </c>
      <c r="H179" s="3">
        <v>719.44</v>
      </c>
      <c r="I179" s="3">
        <v>7777.76</v>
      </c>
      <c r="J179" s="2">
        <f>(E179*F179)</f>
        <v>719.44317000000001</v>
      </c>
      <c r="K179" s="2">
        <f t="shared" si="196"/>
        <v>7777.7640000000001</v>
      </c>
      <c r="L179" s="20">
        <f t="shared" si="197"/>
        <v>8497.2071699999997</v>
      </c>
      <c r="M179" s="21">
        <f t="shared" si="198"/>
        <v>3.169999999954598E-3</v>
      </c>
      <c r="N179" s="21">
        <f t="shared" si="199"/>
        <v>3.9999999999054126E-3</v>
      </c>
      <c r="O179" s="2"/>
      <c r="P179" s="2"/>
      <c r="Q179" s="1"/>
      <c r="R179" s="1"/>
      <c r="S179" s="1"/>
      <c r="T179" s="1"/>
      <c r="U179" s="19"/>
    </row>
    <row r="180" spans="1:21" ht="12.75" customHeight="1" x14ac:dyDescent="0.2">
      <c r="A180" s="111"/>
      <c r="B180" s="114"/>
      <c r="C180" s="123"/>
      <c r="D180" s="34" t="s">
        <v>54</v>
      </c>
      <c r="E180" s="16">
        <f>SUM(E177,E178,E179)</f>
        <v>656.49800000000005</v>
      </c>
      <c r="F180" s="16"/>
      <c r="G180" s="16"/>
      <c r="H180" s="44">
        <f>SUM(H177:H179)</f>
        <v>2186.1400000000003</v>
      </c>
      <c r="I180" s="44">
        <f>SUM(I177:I179)</f>
        <v>23633.93</v>
      </c>
      <c r="J180" s="16">
        <f t="shared" ref="J180:T180" si="200">SUM(J177,J178,J179)</f>
        <v>2186.13834</v>
      </c>
      <c r="K180" s="16">
        <f t="shared" si="200"/>
        <v>23633.928</v>
      </c>
      <c r="L180" s="16">
        <f t="shared" si="200"/>
        <v>25820.066339999998</v>
      </c>
      <c r="M180" s="16">
        <f t="shared" si="200"/>
        <v>-1.6600000000153159E-3</v>
      </c>
      <c r="N180" s="16">
        <f t="shared" si="200"/>
        <v>-2.0000000004074536E-3</v>
      </c>
      <c r="O180" s="16">
        <f t="shared" si="200"/>
        <v>0</v>
      </c>
      <c r="P180" s="16">
        <f t="shared" si="200"/>
        <v>0</v>
      </c>
      <c r="Q180" s="16">
        <f t="shared" si="200"/>
        <v>0</v>
      </c>
      <c r="R180" s="16"/>
      <c r="S180" s="16">
        <f t="shared" si="200"/>
        <v>0</v>
      </c>
      <c r="T180" s="16">
        <f t="shared" si="200"/>
        <v>0</v>
      </c>
      <c r="U180" s="17"/>
    </row>
    <row r="181" spans="1:21" ht="12.75" customHeight="1" x14ac:dyDescent="0.2">
      <c r="A181" s="111"/>
      <c r="B181" s="114"/>
      <c r="C181" s="123"/>
      <c r="D181" s="5" t="s">
        <v>17</v>
      </c>
      <c r="E181" s="30">
        <v>209.00299999999999</v>
      </c>
      <c r="F181" s="29">
        <v>3.33</v>
      </c>
      <c r="G181" s="29">
        <v>36</v>
      </c>
      <c r="H181" s="3">
        <v>695.98</v>
      </c>
      <c r="I181" s="3">
        <v>7524.11</v>
      </c>
      <c r="J181" s="2">
        <f>(E181*F181)</f>
        <v>695.97998999999993</v>
      </c>
      <c r="K181" s="2">
        <f>(E181*G181)</f>
        <v>7524.1079999999993</v>
      </c>
      <c r="L181" s="20">
        <f>SUM(J181,K181)</f>
        <v>8220.08799</v>
      </c>
      <c r="M181" s="21">
        <f>SUM(J181-H181)</f>
        <v>-1.0000000088439265E-5</v>
      </c>
      <c r="N181" s="21">
        <f>SUM(K181-I181)</f>
        <v>-2.0000000004074536E-3</v>
      </c>
      <c r="O181" s="2"/>
      <c r="P181" s="2"/>
      <c r="Q181" s="1"/>
      <c r="R181" s="1"/>
      <c r="S181" s="1"/>
      <c r="T181" s="1"/>
      <c r="U181" s="19"/>
    </row>
    <row r="182" spans="1:21" ht="12.75" customHeight="1" x14ac:dyDescent="0.2">
      <c r="A182" s="111"/>
      <c r="B182" s="114"/>
      <c r="C182" s="123"/>
      <c r="D182" s="5" t="s">
        <v>18</v>
      </c>
      <c r="E182" s="30">
        <v>231.197</v>
      </c>
      <c r="F182" s="29">
        <v>3.33</v>
      </c>
      <c r="G182" s="29">
        <v>36</v>
      </c>
      <c r="H182" s="3">
        <v>769.89</v>
      </c>
      <c r="I182" s="3">
        <v>8323.09</v>
      </c>
      <c r="J182" s="2">
        <f>(E182*F182)</f>
        <v>769.88601000000006</v>
      </c>
      <c r="K182" s="2">
        <f t="shared" ref="K182:K183" si="201">(E182*G182)</f>
        <v>8323.0920000000006</v>
      </c>
      <c r="L182" s="20">
        <f t="shared" ref="L182:L183" si="202">SUM(J182,K182)</f>
        <v>9092.9780100000007</v>
      </c>
      <c r="M182" s="21">
        <f t="shared" ref="M182:M183" si="203">SUM(J182-H182)</f>
        <v>-3.9899999999306601E-3</v>
      </c>
      <c r="N182" s="21">
        <f t="shared" ref="N182:N183" si="204">SUM(K182-I182)</f>
        <v>2.0000000004074536E-3</v>
      </c>
      <c r="O182" s="2"/>
      <c r="P182" s="2"/>
      <c r="Q182" s="1"/>
      <c r="R182" s="1"/>
      <c r="S182" s="1"/>
      <c r="T182" s="1"/>
      <c r="U182" s="19"/>
    </row>
    <row r="183" spans="1:21" ht="13.5" customHeight="1" x14ac:dyDescent="0.2">
      <c r="A183" s="112"/>
      <c r="B183" s="115"/>
      <c r="C183" s="124"/>
      <c r="D183" s="5" t="s">
        <v>19</v>
      </c>
      <c r="E183" s="31">
        <v>174.851</v>
      </c>
      <c r="F183" s="29">
        <v>3.33</v>
      </c>
      <c r="G183" s="29">
        <v>36</v>
      </c>
      <c r="H183" s="3">
        <v>582.25</v>
      </c>
      <c r="I183" s="3">
        <v>6294.64</v>
      </c>
      <c r="J183" s="2">
        <f>(E183*F183)</f>
        <v>582.25382999999999</v>
      </c>
      <c r="K183" s="2">
        <f t="shared" si="201"/>
        <v>6294.6360000000004</v>
      </c>
      <c r="L183" s="20">
        <f t="shared" si="202"/>
        <v>6876.8898300000001</v>
      </c>
      <c r="M183" s="21">
        <f t="shared" si="203"/>
        <v>3.8299999999935608E-3</v>
      </c>
      <c r="N183" s="21">
        <f t="shared" si="204"/>
        <v>-3.9999999999054126E-3</v>
      </c>
      <c r="O183" s="2"/>
      <c r="P183" s="2"/>
      <c r="Q183" s="1"/>
      <c r="R183" s="1"/>
      <c r="S183" s="1"/>
      <c r="T183" s="1"/>
      <c r="U183" s="19"/>
    </row>
    <row r="184" spans="1:21" s="43" customFormat="1" ht="26.25" customHeight="1" x14ac:dyDescent="0.2">
      <c r="A184" s="65"/>
      <c r="B184" s="65"/>
      <c r="C184" s="66"/>
      <c r="D184" s="67" t="s">
        <v>55</v>
      </c>
      <c r="E184" s="68">
        <f>SUM(E181:E183)</f>
        <v>615.05099999999993</v>
      </c>
      <c r="F184" s="68"/>
      <c r="G184" s="68"/>
      <c r="H184" s="69">
        <f>SUM(H181:H183)</f>
        <v>2048.12</v>
      </c>
      <c r="I184" s="69">
        <f>SUM(I181:I183)</f>
        <v>22141.84</v>
      </c>
      <c r="J184" s="68">
        <f>SUM(J181:J183)</f>
        <v>2048.1198300000001</v>
      </c>
      <c r="K184" s="68">
        <f>SUM(K181:K183)</f>
        <v>22141.836000000003</v>
      </c>
      <c r="L184" s="68">
        <f t="shared" ref="L184:T184" si="205">SUM(L171+L175+L179+L183)</f>
        <v>32531.4162</v>
      </c>
      <c r="M184" s="68">
        <f t="shared" si="205"/>
        <v>6.2000000000352884E-3</v>
      </c>
      <c r="N184" s="68">
        <f t="shared" si="205"/>
        <v>0</v>
      </c>
      <c r="O184" s="68">
        <f t="shared" si="205"/>
        <v>0</v>
      </c>
      <c r="P184" s="68">
        <f t="shared" si="205"/>
        <v>0</v>
      </c>
      <c r="Q184" s="68">
        <f t="shared" si="205"/>
        <v>0</v>
      </c>
      <c r="R184" s="68"/>
      <c r="S184" s="68">
        <f t="shared" si="205"/>
        <v>0</v>
      </c>
      <c r="T184" s="68">
        <f t="shared" si="205"/>
        <v>0</v>
      </c>
      <c r="U184" s="70"/>
    </row>
    <row r="185" spans="1:21" ht="24.75" x14ac:dyDescent="0.25">
      <c r="A185" s="78"/>
      <c r="B185" s="78"/>
      <c r="C185" s="78"/>
      <c r="D185" s="72" t="s">
        <v>58</v>
      </c>
      <c r="E185" s="75">
        <f>SUM(E184,E180,E176,E172)</f>
        <v>2455.529</v>
      </c>
      <c r="F185" s="75"/>
      <c r="G185" s="75"/>
      <c r="H185" s="76">
        <f>SUM(H184,H180,H176,H172)</f>
        <v>8176.92</v>
      </c>
      <c r="I185" s="76">
        <f>SUM(I184,I180,I176,I172)</f>
        <v>88399.050000000017</v>
      </c>
      <c r="J185" s="75">
        <f>SUM(J172,J176,J180,J184)</f>
        <v>8176.9115700000002</v>
      </c>
      <c r="K185" s="75">
        <f>SUM(K184,K180,K176,K172)</f>
        <v>88399.043999999994</v>
      </c>
      <c r="L185" s="75">
        <f t="shared" ref="L185:T185" si="206">SUM(L181,L182,L183)</f>
        <v>24189.955829999999</v>
      </c>
      <c r="M185" s="75">
        <f t="shared" si="206"/>
        <v>-1.7000000002553861E-4</v>
      </c>
      <c r="N185" s="75">
        <f t="shared" si="206"/>
        <v>-3.9999999999054126E-3</v>
      </c>
      <c r="O185" s="75">
        <f t="shared" si="206"/>
        <v>0</v>
      </c>
      <c r="P185" s="75">
        <f t="shared" si="206"/>
        <v>0</v>
      </c>
      <c r="Q185" s="75">
        <f t="shared" si="206"/>
        <v>0</v>
      </c>
      <c r="R185" s="75"/>
      <c r="S185" s="75">
        <f t="shared" si="206"/>
        <v>0</v>
      </c>
      <c r="T185" s="75">
        <f t="shared" si="206"/>
        <v>0</v>
      </c>
      <c r="U185" s="77"/>
    </row>
    <row r="186" spans="1:21" ht="36.75" x14ac:dyDescent="0.25">
      <c r="A186" s="51"/>
      <c r="B186" s="51"/>
      <c r="C186" s="51"/>
      <c r="D186" s="40" t="s">
        <v>59</v>
      </c>
      <c r="E186" s="41">
        <f>E185+'2015'!E186</f>
        <v>15510.308999999999</v>
      </c>
      <c r="F186" s="41"/>
      <c r="G186" s="41"/>
      <c r="H186" s="41">
        <f>H185+'2015'!H186</f>
        <v>51649.343999999997</v>
      </c>
      <c r="I186" s="41">
        <f>I185+'2015'!I186</f>
        <v>284211.62400000007</v>
      </c>
      <c r="J186" s="41">
        <f>J185+'2015'!J186</f>
        <v>51649.326360000006</v>
      </c>
      <c r="K186" s="41">
        <f>K185+'2015'!K186</f>
        <v>284211.68799999997</v>
      </c>
      <c r="L186" s="41">
        <f>L185+'2015'!L186</f>
        <v>187071.64387</v>
      </c>
      <c r="M186" s="41">
        <f>M185+'2015'!M186</f>
        <v>6.9200000008322604E-3</v>
      </c>
      <c r="N186" s="41">
        <f>N185+'2015'!N186</f>
        <v>0.12100000000106093</v>
      </c>
      <c r="O186" s="41">
        <f>O185+'2015'!O186</f>
        <v>0</v>
      </c>
      <c r="P186" s="41">
        <f>P185+'2015'!P186</f>
        <v>0</v>
      </c>
      <c r="Q186" s="41">
        <f>SUM('2015'!Q186)</f>
        <v>69600</v>
      </c>
      <c r="R186" s="41">
        <f>SUM(I186-Q186)</f>
        <v>214611.62400000007</v>
      </c>
      <c r="S186" s="41">
        <f>S185+'2015'!S186</f>
        <v>0</v>
      </c>
      <c r="T186" s="41">
        <f>T185+'2015'!T186</f>
        <v>0</v>
      </c>
      <c r="U186" s="42"/>
    </row>
    <row r="187" spans="1:21" ht="12.75" customHeight="1" x14ac:dyDescent="0.2">
      <c r="A187" s="110">
        <v>11</v>
      </c>
      <c r="B187" s="113" t="s">
        <v>34</v>
      </c>
      <c r="C187" s="116" t="s">
        <v>31</v>
      </c>
      <c r="D187" s="5" t="s">
        <v>8</v>
      </c>
      <c r="E187" s="30">
        <v>32.972999999999999</v>
      </c>
      <c r="F187" s="29">
        <v>3.33</v>
      </c>
      <c r="G187" s="29">
        <v>36</v>
      </c>
      <c r="H187" s="3">
        <v>109.8</v>
      </c>
      <c r="I187" s="3">
        <v>1187.03</v>
      </c>
      <c r="J187" s="2">
        <f>(E187*F187)</f>
        <v>109.80009</v>
      </c>
      <c r="K187" s="2">
        <f>(E187*G187)</f>
        <v>1187.028</v>
      </c>
      <c r="L187" s="20">
        <f>SUM(J187,K187)</f>
        <v>1296.82809</v>
      </c>
      <c r="M187" s="21">
        <f>SUM(J187-H187)</f>
        <v>9.0000000000145519E-5</v>
      </c>
      <c r="N187" s="21">
        <f>SUM(K187-I187)</f>
        <v>-1.9999999999527063E-3</v>
      </c>
      <c r="O187" s="2"/>
      <c r="P187" s="2"/>
      <c r="Q187" s="1"/>
      <c r="R187" s="1"/>
      <c r="S187" s="1"/>
      <c r="T187" s="1"/>
      <c r="U187" s="19" t="s">
        <v>62</v>
      </c>
    </row>
    <row r="188" spans="1:21" ht="12.75" customHeight="1" x14ac:dyDescent="0.2">
      <c r="A188" s="111"/>
      <c r="B188" s="114"/>
      <c r="C188" s="117"/>
      <c r="D188" s="5" t="s">
        <v>9</v>
      </c>
      <c r="E188" s="31">
        <v>43.881</v>
      </c>
      <c r="F188" s="29">
        <v>3.33</v>
      </c>
      <c r="G188" s="29">
        <v>36</v>
      </c>
      <c r="H188" s="3">
        <v>146.12</v>
      </c>
      <c r="I188" s="3">
        <v>1579.72</v>
      </c>
      <c r="J188" s="2">
        <f t="shared" ref="J188:J189" si="207">(E188*F188)</f>
        <v>146.12372999999999</v>
      </c>
      <c r="K188" s="2">
        <f t="shared" ref="K188:K189" si="208">(E188*G188)</f>
        <v>1579.7159999999999</v>
      </c>
      <c r="L188" s="20">
        <f t="shared" ref="L188:L189" si="209">SUM(J188,K188)</f>
        <v>1725.8397299999999</v>
      </c>
      <c r="M188" s="21">
        <f t="shared" ref="M188:M189" si="210">SUM(J188-H188)</f>
        <v>3.7299999999902411E-3</v>
      </c>
      <c r="N188" s="21">
        <f t="shared" ref="N188:N189" si="211">SUM(K188-I188)</f>
        <v>-4.0000000001327862E-3</v>
      </c>
      <c r="O188" s="2"/>
      <c r="P188" s="2"/>
      <c r="Q188" s="1"/>
      <c r="R188" s="1"/>
      <c r="S188" s="1"/>
      <c r="T188" s="1"/>
      <c r="U188" s="19"/>
    </row>
    <row r="189" spans="1:21" ht="12.75" customHeight="1" x14ac:dyDescent="0.2">
      <c r="A189" s="111"/>
      <c r="B189" s="114"/>
      <c r="C189" s="117"/>
      <c r="D189" s="5" t="s">
        <v>10</v>
      </c>
      <c r="E189" s="31">
        <v>55.76</v>
      </c>
      <c r="F189" s="29">
        <v>3.33</v>
      </c>
      <c r="G189" s="29">
        <v>36</v>
      </c>
      <c r="H189" s="3">
        <v>185.68</v>
      </c>
      <c r="I189" s="3">
        <v>2007.36</v>
      </c>
      <c r="J189" s="2">
        <f t="shared" si="207"/>
        <v>185.6808</v>
      </c>
      <c r="K189" s="2">
        <f t="shared" si="208"/>
        <v>2007.36</v>
      </c>
      <c r="L189" s="20">
        <f t="shared" si="209"/>
        <v>2193.0407999999998</v>
      </c>
      <c r="M189" s="21">
        <f t="shared" si="210"/>
        <v>7.9999999999813554E-4</v>
      </c>
      <c r="N189" s="21">
        <f t="shared" si="211"/>
        <v>0</v>
      </c>
      <c r="O189" s="2"/>
      <c r="P189" s="2"/>
      <c r="Q189" s="1"/>
      <c r="R189" s="1"/>
      <c r="S189" s="1"/>
      <c r="T189" s="1"/>
      <c r="U189" s="19"/>
    </row>
    <row r="190" spans="1:21" ht="12.75" customHeight="1" x14ac:dyDescent="0.2">
      <c r="A190" s="111"/>
      <c r="B190" s="114"/>
      <c r="C190" s="117"/>
      <c r="D190" s="34" t="s">
        <v>52</v>
      </c>
      <c r="E190" s="16">
        <f>SUM(E187,E188,E189)</f>
        <v>132.614</v>
      </c>
      <c r="F190" s="16"/>
      <c r="G190" s="16"/>
      <c r="H190" s="44">
        <f>SUM(H187:H189)</f>
        <v>441.6</v>
      </c>
      <c r="I190" s="44">
        <f>SUM(I187:I189)</f>
        <v>4774.1099999999997</v>
      </c>
      <c r="J190" s="16">
        <f t="shared" ref="J190:T190" si="212">SUM(J187,J188,J189)</f>
        <v>441.60461999999995</v>
      </c>
      <c r="K190" s="16">
        <f t="shared" si="212"/>
        <v>4774.1039999999994</v>
      </c>
      <c r="L190" s="16">
        <f t="shared" si="212"/>
        <v>5215.7086199999994</v>
      </c>
      <c r="M190" s="16">
        <f t="shared" si="212"/>
        <v>4.6199999999885222E-3</v>
      </c>
      <c r="N190" s="16">
        <f t="shared" si="212"/>
        <v>-6.0000000000854925E-3</v>
      </c>
      <c r="O190" s="16">
        <f t="shared" si="212"/>
        <v>0</v>
      </c>
      <c r="P190" s="16">
        <f t="shared" si="212"/>
        <v>0</v>
      </c>
      <c r="Q190" s="16">
        <f t="shared" si="212"/>
        <v>0</v>
      </c>
      <c r="R190" s="16"/>
      <c r="S190" s="16">
        <f t="shared" si="212"/>
        <v>0</v>
      </c>
      <c r="T190" s="16">
        <f t="shared" si="212"/>
        <v>0</v>
      </c>
      <c r="U190" s="17"/>
    </row>
    <row r="191" spans="1:21" ht="12.75" customHeight="1" x14ac:dyDescent="0.2">
      <c r="A191" s="111"/>
      <c r="B191" s="114"/>
      <c r="C191" s="117"/>
      <c r="D191" s="5" t="s">
        <v>11</v>
      </c>
      <c r="E191" s="30">
        <v>58.881999999999998</v>
      </c>
      <c r="F191" s="29">
        <v>3.33</v>
      </c>
      <c r="G191" s="29">
        <v>36</v>
      </c>
      <c r="H191" s="3">
        <v>196.08</v>
      </c>
      <c r="I191" s="3">
        <v>2119.75</v>
      </c>
      <c r="J191" s="2">
        <f>(E191*F191)</f>
        <v>196.07705999999999</v>
      </c>
      <c r="K191" s="2">
        <f>(E191*G191)</f>
        <v>2119.752</v>
      </c>
      <c r="L191" s="20">
        <f>SUM(J191,K191)</f>
        <v>2315.82906</v>
      </c>
      <c r="M191" s="21">
        <f>SUM(J191-H191)</f>
        <v>-2.9400000000237014E-3</v>
      </c>
      <c r="N191" s="21">
        <f>SUM(K191-I191)</f>
        <v>1.9999999999527063E-3</v>
      </c>
      <c r="O191" s="2"/>
      <c r="P191" s="2"/>
      <c r="Q191" s="1"/>
      <c r="R191" s="1"/>
      <c r="S191" s="1"/>
      <c r="T191" s="1"/>
      <c r="U191" s="19"/>
    </row>
    <row r="192" spans="1:21" ht="12.75" customHeight="1" x14ac:dyDescent="0.2">
      <c r="A192" s="111"/>
      <c r="B192" s="114"/>
      <c r="C192" s="117"/>
      <c r="D192" s="5" t="s">
        <v>12</v>
      </c>
      <c r="E192" s="30">
        <v>59.670999999999999</v>
      </c>
      <c r="F192" s="29">
        <v>3.33</v>
      </c>
      <c r="G192" s="29">
        <v>36</v>
      </c>
      <c r="H192" s="3">
        <v>198.7</v>
      </c>
      <c r="I192" s="3">
        <v>2148.16</v>
      </c>
      <c r="J192" s="2">
        <f>(E192*F192)</f>
        <v>198.70443</v>
      </c>
      <c r="K192" s="2">
        <f t="shared" ref="K192:K193" si="213">(E192*G192)</f>
        <v>2148.1559999999999</v>
      </c>
      <c r="L192" s="20">
        <f t="shared" ref="L192:L193" si="214">SUM(J192,K192)</f>
        <v>2346.8604299999997</v>
      </c>
      <c r="M192" s="21">
        <f t="shared" ref="M192:M193" si="215">SUM(J192-H192)</f>
        <v>4.4300000000134787E-3</v>
      </c>
      <c r="N192" s="21">
        <f t="shared" ref="N192:N193" si="216">SUM(K192-I192)</f>
        <v>-3.9999999999054126E-3</v>
      </c>
      <c r="O192" s="2"/>
      <c r="P192" s="2"/>
      <c r="Q192" s="1"/>
      <c r="R192" s="1"/>
      <c r="S192" s="1"/>
      <c r="T192" s="1"/>
      <c r="U192" s="19"/>
    </row>
    <row r="193" spans="1:21" ht="12.75" customHeight="1" x14ac:dyDescent="0.2">
      <c r="A193" s="111"/>
      <c r="B193" s="115"/>
      <c r="C193" s="117"/>
      <c r="D193" s="5" t="s">
        <v>13</v>
      </c>
      <c r="E193" s="30">
        <v>59.252000000000002</v>
      </c>
      <c r="F193" s="29">
        <v>3.33</v>
      </c>
      <c r="G193" s="29">
        <v>36</v>
      </c>
      <c r="H193" s="3">
        <v>197.31</v>
      </c>
      <c r="I193" s="3">
        <v>2133.0700000000002</v>
      </c>
      <c r="J193" s="2">
        <f>(E193*F193)</f>
        <v>197.30916000000002</v>
      </c>
      <c r="K193" s="2">
        <f t="shared" si="213"/>
        <v>2133.0720000000001</v>
      </c>
      <c r="L193" s="20">
        <f t="shared" si="214"/>
        <v>2330.3811599999999</v>
      </c>
      <c r="M193" s="21">
        <f t="shared" si="215"/>
        <v>-8.3999999998241037E-4</v>
      </c>
      <c r="N193" s="21">
        <f t="shared" si="216"/>
        <v>1.9999999999527063E-3</v>
      </c>
      <c r="O193" s="2"/>
      <c r="P193" s="2"/>
      <c r="Q193" s="1"/>
      <c r="R193" s="1"/>
      <c r="S193" s="1"/>
      <c r="T193" s="1"/>
      <c r="U193" s="19"/>
    </row>
    <row r="194" spans="1:21" ht="12.75" customHeight="1" x14ac:dyDescent="0.2">
      <c r="A194" s="111"/>
      <c r="B194" s="35"/>
      <c r="C194" s="117"/>
      <c r="D194" s="34" t="s">
        <v>53</v>
      </c>
      <c r="E194" s="16">
        <f>SUM(E191,E192,E193)</f>
        <v>177.80500000000001</v>
      </c>
      <c r="F194" s="16"/>
      <c r="G194" s="16"/>
      <c r="H194" s="44">
        <f>SUM(H191:H193)</f>
        <v>592.08999999999992</v>
      </c>
      <c r="I194" s="44">
        <f>SUM(I191:I193)</f>
        <v>6400.98</v>
      </c>
      <c r="J194" s="16">
        <f t="shared" ref="J194:T194" si="217">SUM(J191,J192,J193)</f>
        <v>592.09064999999998</v>
      </c>
      <c r="K194" s="16">
        <f t="shared" si="217"/>
        <v>6400.98</v>
      </c>
      <c r="L194" s="16">
        <f t="shared" si="217"/>
        <v>6993.0706499999997</v>
      </c>
      <c r="M194" s="16">
        <f t="shared" si="217"/>
        <v>6.5000000000736691E-4</v>
      </c>
      <c r="N194" s="16">
        <f t="shared" si="217"/>
        <v>0</v>
      </c>
      <c r="O194" s="16">
        <f t="shared" si="217"/>
        <v>0</v>
      </c>
      <c r="P194" s="16">
        <f t="shared" si="217"/>
        <v>0</v>
      </c>
      <c r="Q194" s="16">
        <f t="shared" si="217"/>
        <v>0</v>
      </c>
      <c r="R194" s="16"/>
      <c r="S194" s="16">
        <f t="shared" si="217"/>
        <v>0</v>
      </c>
      <c r="T194" s="16">
        <f t="shared" si="217"/>
        <v>0</v>
      </c>
      <c r="U194" s="17"/>
    </row>
    <row r="195" spans="1:21" ht="12.75" customHeight="1" x14ac:dyDescent="0.2">
      <c r="A195" s="111"/>
      <c r="B195" s="113" t="s">
        <v>29</v>
      </c>
      <c r="C195" s="117"/>
      <c r="D195" s="5" t="s">
        <v>14</v>
      </c>
      <c r="E195" s="30">
        <v>61.86</v>
      </c>
      <c r="F195" s="29">
        <v>3.33</v>
      </c>
      <c r="G195" s="29">
        <v>36</v>
      </c>
      <c r="H195" s="3">
        <v>205.99</v>
      </c>
      <c r="I195" s="3">
        <v>2226.96</v>
      </c>
      <c r="J195" s="2">
        <f>(E195*F195)</f>
        <v>205.99379999999999</v>
      </c>
      <c r="K195" s="2">
        <f>(E195*G195)</f>
        <v>2226.96</v>
      </c>
      <c r="L195" s="20">
        <f>SUM(J195,K195)</f>
        <v>2432.9538000000002</v>
      </c>
      <c r="M195" s="21">
        <f>SUM(J195-H195)</f>
        <v>3.7999999999840384E-3</v>
      </c>
      <c r="N195" s="21">
        <f>SUM(K195-I195)</f>
        <v>0</v>
      </c>
      <c r="O195" s="2"/>
      <c r="P195" s="2"/>
      <c r="Q195" s="1"/>
      <c r="R195" s="1"/>
      <c r="S195" s="1"/>
      <c r="T195" s="1"/>
      <c r="U195" s="19"/>
    </row>
    <row r="196" spans="1:21" ht="12.75" customHeight="1" x14ac:dyDescent="0.2">
      <c r="A196" s="111"/>
      <c r="B196" s="114"/>
      <c r="C196" s="117"/>
      <c r="D196" s="5" t="s">
        <v>15</v>
      </c>
      <c r="E196" s="30">
        <v>71.466999999999999</v>
      </c>
      <c r="F196" s="29">
        <v>3.33</v>
      </c>
      <c r="G196" s="29">
        <v>36</v>
      </c>
      <c r="H196" s="3">
        <v>237.99</v>
      </c>
      <c r="I196" s="3">
        <v>2572.81</v>
      </c>
      <c r="J196" s="2">
        <f>(E196*F196)</f>
        <v>237.98510999999999</v>
      </c>
      <c r="K196" s="2">
        <f t="shared" ref="K196:K197" si="218">(E196*G196)</f>
        <v>2572.8119999999999</v>
      </c>
      <c r="L196" s="20">
        <f t="shared" ref="L196:L197" si="219">SUM(J196,K196)</f>
        <v>2810.79711</v>
      </c>
      <c r="M196" s="21">
        <f t="shared" ref="M196:M197" si="220">SUM(J196-H196)</f>
        <v>-4.8900000000173804E-3</v>
      </c>
      <c r="N196" s="21">
        <f t="shared" ref="N196:N197" si="221">SUM(K196-I196)</f>
        <v>1.9999999999527063E-3</v>
      </c>
      <c r="O196" s="2"/>
      <c r="P196" s="2"/>
      <c r="Q196" s="1"/>
      <c r="R196" s="1"/>
      <c r="S196" s="1"/>
      <c r="T196" s="1"/>
      <c r="U196" s="19"/>
    </row>
    <row r="197" spans="1:21" ht="12.75" customHeight="1" x14ac:dyDescent="0.2">
      <c r="A197" s="111"/>
      <c r="B197" s="114"/>
      <c r="C197" s="117"/>
      <c r="D197" s="5" t="s">
        <v>16</v>
      </c>
      <c r="E197" s="31">
        <v>65.97</v>
      </c>
      <c r="F197" s="29">
        <v>3.33</v>
      </c>
      <c r="G197" s="29">
        <v>36</v>
      </c>
      <c r="H197" s="3">
        <v>219.68</v>
      </c>
      <c r="I197" s="3">
        <v>2374.92</v>
      </c>
      <c r="J197" s="2">
        <f>(E197*F197)</f>
        <v>219.68010000000001</v>
      </c>
      <c r="K197" s="2">
        <f t="shared" si="218"/>
        <v>2374.92</v>
      </c>
      <c r="L197" s="20">
        <f t="shared" si="219"/>
        <v>2594.6001000000001</v>
      </c>
      <c r="M197" s="21">
        <f t="shared" si="220"/>
        <v>1.0000000000331966E-4</v>
      </c>
      <c r="N197" s="21">
        <f t="shared" si="221"/>
        <v>0</v>
      </c>
      <c r="O197" s="2"/>
      <c r="P197" s="2"/>
      <c r="Q197" s="1"/>
      <c r="R197" s="1"/>
      <c r="S197" s="1"/>
      <c r="T197" s="1"/>
      <c r="U197" s="19"/>
    </row>
    <row r="198" spans="1:21" ht="12.75" customHeight="1" x14ac:dyDescent="0.2">
      <c r="A198" s="111"/>
      <c r="B198" s="114"/>
      <c r="C198" s="117"/>
      <c r="D198" s="34" t="s">
        <v>54</v>
      </c>
      <c r="E198" s="16">
        <f>SUM(E195,E196,E197)</f>
        <v>199.297</v>
      </c>
      <c r="F198" s="16"/>
      <c r="G198" s="16"/>
      <c r="H198" s="44">
        <f>SUM(H195:H197)</f>
        <v>663.66000000000008</v>
      </c>
      <c r="I198" s="44">
        <f>SUM(I195:I197)</f>
        <v>7174.6900000000005</v>
      </c>
      <c r="J198" s="16">
        <f t="shared" ref="J198:T198" si="222">SUM(J195,J196,J197)</f>
        <v>663.65900999999997</v>
      </c>
      <c r="K198" s="16">
        <f t="shared" si="222"/>
        <v>7174.692</v>
      </c>
      <c r="L198" s="16">
        <f t="shared" si="222"/>
        <v>7838.3510100000003</v>
      </c>
      <c r="M198" s="16">
        <f t="shared" si="222"/>
        <v>-9.9000000003002242E-4</v>
      </c>
      <c r="N198" s="16">
        <f t="shared" si="222"/>
        <v>1.9999999999527063E-3</v>
      </c>
      <c r="O198" s="16">
        <f t="shared" si="222"/>
        <v>0</v>
      </c>
      <c r="P198" s="16">
        <f t="shared" si="222"/>
        <v>0</v>
      </c>
      <c r="Q198" s="16">
        <f t="shared" si="222"/>
        <v>0</v>
      </c>
      <c r="R198" s="16"/>
      <c r="S198" s="16">
        <f t="shared" si="222"/>
        <v>0</v>
      </c>
      <c r="T198" s="16">
        <f t="shared" si="222"/>
        <v>0</v>
      </c>
      <c r="U198" s="17"/>
    </row>
    <row r="199" spans="1:21" ht="12.75" customHeight="1" x14ac:dyDescent="0.2">
      <c r="A199" s="111"/>
      <c r="B199" s="114"/>
      <c r="C199" s="117"/>
      <c r="D199" s="5" t="s">
        <v>17</v>
      </c>
      <c r="E199" s="30">
        <v>61.277999999999999</v>
      </c>
      <c r="F199" s="29">
        <v>3.33</v>
      </c>
      <c r="G199" s="29">
        <v>36</v>
      </c>
      <c r="H199" s="3">
        <v>204.06</v>
      </c>
      <c r="I199" s="3">
        <v>2206.0100000000002</v>
      </c>
      <c r="J199" s="2">
        <f>(E199*F199)</f>
        <v>204.05573999999999</v>
      </c>
      <c r="K199" s="2">
        <f>(E199*G199)</f>
        <v>2206.0079999999998</v>
      </c>
      <c r="L199" s="20">
        <f>SUM(J199,K199)</f>
        <v>2410.0637399999996</v>
      </c>
      <c r="M199" s="21">
        <f>SUM(J199-H199)</f>
        <v>-4.2600000000163618E-3</v>
      </c>
      <c r="N199" s="21">
        <f>SUM(K199-I199)</f>
        <v>-2.0000000004074536E-3</v>
      </c>
      <c r="O199" s="2"/>
      <c r="P199" s="2"/>
      <c r="Q199" s="1"/>
      <c r="R199" s="1"/>
      <c r="S199" s="1"/>
      <c r="T199" s="1"/>
      <c r="U199" s="19"/>
    </row>
    <row r="200" spans="1:21" ht="12.75" customHeight="1" x14ac:dyDescent="0.2">
      <c r="A200" s="111"/>
      <c r="B200" s="114"/>
      <c r="C200" s="117"/>
      <c r="D200" s="5" t="s">
        <v>18</v>
      </c>
      <c r="E200" s="30">
        <v>54.942</v>
      </c>
      <c r="F200" s="29">
        <v>3.33</v>
      </c>
      <c r="G200" s="29">
        <v>36</v>
      </c>
      <c r="H200" s="3">
        <v>182.96</v>
      </c>
      <c r="I200" s="3">
        <v>1977.91</v>
      </c>
      <c r="J200" s="2">
        <f>(E200*F200)</f>
        <v>182.95686000000001</v>
      </c>
      <c r="K200" s="2">
        <f t="shared" ref="K200:K201" si="223">(E200*G200)</f>
        <v>1977.912</v>
      </c>
      <c r="L200" s="20">
        <f t="shared" ref="L200:L201" si="224">SUM(J200,K200)</f>
        <v>2160.86886</v>
      </c>
      <c r="M200" s="21">
        <f t="shared" ref="M200:M201" si="225">SUM(J200-H200)</f>
        <v>-3.140000000001919E-3</v>
      </c>
      <c r="N200" s="21">
        <f t="shared" ref="N200:N201" si="226">SUM(K200-I200)</f>
        <v>1.9999999999527063E-3</v>
      </c>
      <c r="O200" s="2"/>
      <c r="P200" s="2"/>
      <c r="Q200" s="1"/>
      <c r="R200" s="1"/>
      <c r="S200" s="1"/>
      <c r="T200" s="1"/>
      <c r="U200" s="19"/>
    </row>
    <row r="201" spans="1:21" ht="13.5" customHeight="1" x14ac:dyDescent="0.2">
      <c r="A201" s="112"/>
      <c r="B201" s="115"/>
      <c r="C201" s="118"/>
      <c r="D201" s="5" t="s">
        <v>19</v>
      </c>
      <c r="E201" s="31">
        <v>42.438000000000002</v>
      </c>
      <c r="F201" s="29">
        <v>3.33</v>
      </c>
      <c r="G201" s="29">
        <v>36</v>
      </c>
      <c r="H201" s="3">
        <v>141.32</v>
      </c>
      <c r="I201" s="3">
        <v>1527.77</v>
      </c>
      <c r="J201" s="2">
        <f>(E201*F201)</f>
        <v>141.31854000000001</v>
      </c>
      <c r="K201" s="2">
        <f t="shared" si="223"/>
        <v>1527.768</v>
      </c>
      <c r="L201" s="20">
        <f t="shared" si="224"/>
        <v>1669.08654</v>
      </c>
      <c r="M201" s="21">
        <f t="shared" si="225"/>
        <v>-1.4599999999802549E-3</v>
      </c>
      <c r="N201" s="21">
        <f t="shared" si="226"/>
        <v>-1.9999999999527063E-3</v>
      </c>
      <c r="O201" s="2"/>
      <c r="P201" s="2"/>
      <c r="Q201" s="1"/>
      <c r="R201" s="1"/>
      <c r="S201" s="1"/>
      <c r="T201" s="1"/>
      <c r="U201" s="19"/>
    </row>
    <row r="202" spans="1:21" ht="24.75" x14ac:dyDescent="0.25">
      <c r="A202" s="8"/>
      <c r="B202" s="8"/>
      <c r="C202" s="8"/>
      <c r="D202" s="34" t="s">
        <v>55</v>
      </c>
      <c r="E202" s="16">
        <f>SUM(E199,E200,E201)</f>
        <v>158.65800000000002</v>
      </c>
      <c r="F202" s="16"/>
      <c r="G202" s="16"/>
      <c r="H202" s="44">
        <f>SUM(H199:H201)</f>
        <v>528.33999999999992</v>
      </c>
      <c r="I202" s="44">
        <f>SUM(I199:I201)</f>
        <v>5711.6900000000005</v>
      </c>
      <c r="J202" s="16">
        <f t="shared" ref="J202:T202" si="227">SUM(J199,J200,J201)</f>
        <v>528.33114</v>
      </c>
      <c r="K202" s="16">
        <f t="shared" si="227"/>
        <v>5711.6880000000001</v>
      </c>
      <c r="L202" s="16">
        <f t="shared" si="227"/>
        <v>6240.0191400000003</v>
      </c>
      <c r="M202" s="16">
        <f t="shared" si="227"/>
        <v>-8.8599999999985357E-3</v>
      </c>
      <c r="N202" s="16">
        <f t="shared" si="227"/>
        <v>-2.0000000004074536E-3</v>
      </c>
      <c r="O202" s="16">
        <f t="shared" si="227"/>
        <v>0</v>
      </c>
      <c r="P202" s="16">
        <f t="shared" si="227"/>
        <v>0</v>
      </c>
      <c r="Q202" s="16">
        <f t="shared" si="227"/>
        <v>0</v>
      </c>
      <c r="R202" s="16"/>
      <c r="S202" s="16">
        <f t="shared" si="227"/>
        <v>0</v>
      </c>
      <c r="T202" s="16">
        <f t="shared" si="227"/>
        <v>0</v>
      </c>
      <c r="U202" s="17"/>
    </row>
    <row r="203" spans="1:21" s="43" customFormat="1" ht="24" x14ac:dyDescent="0.2">
      <c r="A203" s="73"/>
      <c r="B203" s="73"/>
      <c r="C203" s="74"/>
      <c r="D203" s="72" t="s">
        <v>58</v>
      </c>
      <c r="E203" s="75">
        <f>SUM(E190+E194+E198+E202)</f>
        <v>668.37400000000002</v>
      </c>
      <c r="F203" s="75"/>
      <c r="G203" s="75"/>
      <c r="H203" s="76">
        <f>SUM(H190,H194,H198,H202)</f>
        <v>2225.69</v>
      </c>
      <c r="I203" s="76">
        <f>SUM(I190,I194,I198,I202)</f>
        <v>24061.47</v>
      </c>
      <c r="J203" s="75">
        <f t="shared" ref="J203:T203" si="228">SUM(J190+J194+J198+J202)</f>
        <v>2225.6854199999998</v>
      </c>
      <c r="K203" s="75">
        <f t="shared" si="228"/>
        <v>24061.464</v>
      </c>
      <c r="L203" s="75">
        <f t="shared" si="228"/>
        <v>26287.149419999998</v>
      </c>
      <c r="M203" s="75">
        <f t="shared" si="228"/>
        <v>-4.580000000032669E-3</v>
      </c>
      <c r="N203" s="75">
        <f t="shared" si="228"/>
        <v>-6.0000000005402399E-3</v>
      </c>
      <c r="O203" s="75">
        <f t="shared" si="228"/>
        <v>0</v>
      </c>
      <c r="P203" s="75">
        <f t="shared" si="228"/>
        <v>0</v>
      </c>
      <c r="Q203" s="75">
        <f t="shared" si="228"/>
        <v>0</v>
      </c>
      <c r="R203" s="75"/>
      <c r="S203" s="75">
        <f t="shared" si="228"/>
        <v>0</v>
      </c>
      <c r="T203" s="75">
        <f t="shared" si="228"/>
        <v>0</v>
      </c>
      <c r="U203" s="77"/>
    </row>
    <row r="204" spans="1:21" s="43" customFormat="1" ht="36" x14ac:dyDescent="0.2">
      <c r="A204" s="38"/>
      <c r="B204" s="38"/>
      <c r="C204" s="39"/>
      <c r="D204" s="40" t="s">
        <v>59</v>
      </c>
      <c r="E204" s="41">
        <f>E203+'2015'!E204</f>
        <v>2727.5150000000003</v>
      </c>
      <c r="F204" s="41"/>
      <c r="G204" s="41"/>
      <c r="H204" s="41">
        <f>H203+'2015'!H204</f>
        <v>9082.619999999999</v>
      </c>
      <c r="I204" s="41">
        <f>I203+'2015'!I204</f>
        <v>62928.061000000002</v>
      </c>
      <c r="J204" s="41">
        <f>J203+'2015'!J204</f>
        <v>9082.6263299999991</v>
      </c>
      <c r="K204" s="41">
        <f>K203+'2015'!K204</f>
        <v>62928.027000000002</v>
      </c>
      <c r="L204" s="41">
        <f>L203+'2015'!L204</f>
        <v>72010.653330000001</v>
      </c>
      <c r="M204" s="41">
        <f>M203+'2015'!M204</f>
        <v>6.3300000001937917E-3</v>
      </c>
      <c r="N204" s="41">
        <f>N203+'2015'!N204</f>
        <v>-3.0999999999725247E-2</v>
      </c>
      <c r="O204" s="41">
        <f>O203+'2015'!O204</f>
        <v>0</v>
      </c>
      <c r="P204" s="41">
        <f>P203+'2015'!P204</f>
        <v>0</v>
      </c>
      <c r="Q204" s="41">
        <f>Q203+'2015'!Q204</f>
        <v>0</v>
      </c>
      <c r="R204" s="41">
        <f>SUM(I204)</f>
        <v>62928.061000000002</v>
      </c>
      <c r="S204" s="41">
        <f>S203+'2015'!S204</f>
        <v>0</v>
      </c>
      <c r="T204" s="41">
        <f>T203+'2015'!T204</f>
        <v>0</v>
      </c>
      <c r="U204" s="42"/>
    </row>
    <row r="205" spans="1:21" ht="12.75" customHeight="1" x14ac:dyDescent="0.2">
      <c r="A205" s="119">
        <v>12</v>
      </c>
      <c r="B205" s="113" t="s">
        <v>35</v>
      </c>
      <c r="C205" s="116" t="s">
        <v>28</v>
      </c>
      <c r="D205" s="5" t="s">
        <v>8</v>
      </c>
      <c r="E205" s="30">
        <v>285.10399999999998</v>
      </c>
      <c r="F205" s="29">
        <v>3.33</v>
      </c>
      <c r="G205" s="29">
        <v>36</v>
      </c>
      <c r="H205" s="3">
        <v>949.4</v>
      </c>
      <c r="I205" s="3">
        <v>10263.74</v>
      </c>
      <c r="J205" s="2">
        <f>(E205*F205)</f>
        <v>949.39631999999995</v>
      </c>
      <c r="K205" s="2">
        <f>(E205*G205)</f>
        <v>10263.743999999999</v>
      </c>
      <c r="L205" s="20">
        <f>SUM(J205,K205)</f>
        <v>11213.140319999999</v>
      </c>
      <c r="M205" s="21">
        <f>SUM(J205-H205)</f>
        <v>-3.6800000000312139E-3</v>
      </c>
      <c r="N205" s="21">
        <f>SUM(K205-I205)</f>
        <v>3.9999999989959178E-3</v>
      </c>
      <c r="O205" s="2"/>
      <c r="P205" s="2"/>
      <c r="Q205" s="1"/>
      <c r="R205" s="1"/>
      <c r="S205" s="1"/>
      <c r="T205" s="1"/>
      <c r="U205" s="19"/>
    </row>
    <row r="206" spans="1:21" x14ac:dyDescent="0.2">
      <c r="A206" s="120"/>
      <c r="B206" s="114"/>
      <c r="C206" s="117"/>
      <c r="D206" s="5" t="s">
        <v>9</v>
      </c>
      <c r="E206" s="31">
        <v>289.791</v>
      </c>
      <c r="F206" s="29">
        <v>3.33</v>
      </c>
      <c r="G206" s="29">
        <v>36</v>
      </c>
      <c r="H206" s="3">
        <v>965</v>
      </c>
      <c r="I206" s="3">
        <v>10432.48</v>
      </c>
      <c r="J206" s="2">
        <f>(E206*F206)</f>
        <v>965.00403000000006</v>
      </c>
      <c r="K206" s="2">
        <f t="shared" ref="K206:K207" si="229">(E206*G206)</f>
        <v>10432.476000000001</v>
      </c>
      <c r="L206" s="20">
        <f t="shared" ref="L206:L207" si="230">SUM(J206,K206)</f>
        <v>11397.480030000001</v>
      </c>
      <c r="M206" s="21">
        <f t="shared" ref="M206:M207" si="231">SUM(J206-H206)</f>
        <v>4.0300000000570435E-3</v>
      </c>
      <c r="N206" s="21">
        <f t="shared" ref="N206:N207" si="232">SUM(K206-I206)</f>
        <v>-3.9999999989959178E-3</v>
      </c>
      <c r="O206" s="2"/>
      <c r="P206" s="2"/>
      <c r="Q206" s="1"/>
      <c r="R206" s="1"/>
      <c r="S206" s="1"/>
      <c r="T206" s="1"/>
      <c r="U206" s="19"/>
    </row>
    <row r="207" spans="1:21" x14ac:dyDescent="0.2">
      <c r="A207" s="120"/>
      <c r="B207" s="114"/>
      <c r="C207" s="117"/>
      <c r="D207" s="5" t="s">
        <v>10</v>
      </c>
      <c r="E207" s="31">
        <v>330.96100000000001</v>
      </c>
      <c r="F207" s="29">
        <v>3.33</v>
      </c>
      <c r="G207" s="29">
        <v>36</v>
      </c>
      <c r="H207" s="3">
        <v>1102.0999999999999</v>
      </c>
      <c r="I207" s="3">
        <v>11914.6</v>
      </c>
      <c r="J207" s="2">
        <f>(E207*F207)</f>
        <v>1102.10013</v>
      </c>
      <c r="K207" s="2">
        <f t="shared" si="229"/>
        <v>11914.596000000001</v>
      </c>
      <c r="L207" s="20">
        <f t="shared" si="230"/>
        <v>13016.696130000002</v>
      </c>
      <c r="M207" s="21">
        <f t="shared" si="231"/>
        <v>1.300000001265289E-4</v>
      </c>
      <c r="N207" s="21">
        <f t="shared" si="232"/>
        <v>-3.9999999989959178E-3</v>
      </c>
      <c r="O207" s="2"/>
      <c r="P207" s="2"/>
      <c r="Q207" s="1"/>
      <c r="R207" s="1"/>
      <c r="S207" s="1"/>
      <c r="T207" s="1"/>
      <c r="U207" s="19"/>
    </row>
    <row r="208" spans="1:21" ht="24" x14ac:dyDescent="0.2">
      <c r="A208" s="120"/>
      <c r="B208" s="114"/>
      <c r="C208" s="117"/>
      <c r="D208" s="34" t="s">
        <v>52</v>
      </c>
      <c r="E208" s="16">
        <f>SUM(E205,E206,E207)</f>
        <v>905.85599999999999</v>
      </c>
      <c r="F208" s="16"/>
      <c r="G208" s="16"/>
      <c r="H208" s="44">
        <f>SUM(H205:H207)</f>
        <v>3016.5</v>
      </c>
      <c r="I208" s="44">
        <f>SUM(I205:I207)</f>
        <v>32610.82</v>
      </c>
      <c r="J208" s="16">
        <f t="shared" ref="J208:T208" si="233">SUM(J205,J206,J207)</f>
        <v>3016.5004799999997</v>
      </c>
      <c r="K208" s="16">
        <f t="shared" si="233"/>
        <v>32610.816000000003</v>
      </c>
      <c r="L208" s="16">
        <f t="shared" si="233"/>
        <v>35627.316480000001</v>
      </c>
      <c r="M208" s="16">
        <f t="shared" si="233"/>
        <v>4.8000000015235855E-4</v>
      </c>
      <c r="N208" s="16">
        <f t="shared" si="233"/>
        <v>-3.9999999989959178E-3</v>
      </c>
      <c r="O208" s="16">
        <f t="shared" si="233"/>
        <v>0</v>
      </c>
      <c r="P208" s="16">
        <f t="shared" si="233"/>
        <v>0</v>
      </c>
      <c r="Q208" s="16">
        <f t="shared" si="233"/>
        <v>0</v>
      </c>
      <c r="R208" s="16"/>
      <c r="S208" s="16">
        <f t="shared" si="233"/>
        <v>0</v>
      </c>
      <c r="T208" s="16">
        <f t="shared" si="233"/>
        <v>0</v>
      </c>
      <c r="U208" s="17"/>
    </row>
    <row r="209" spans="1:21" x14ac:dyDescent="0.2">
      <c r="A209" s="120"/>
      <c r="B209" s="114"/>
      <c r="C209" s="117"/>
      <c r="D209" s="5" t="s">
        <v>11</v>
      </c>
      <c r="E209" s="30">
        <v>327.53699999999998</v>
      </c>
      <c r="F209" s="29">
        <v>3.33</v>
      </c>
      <c r="G209" s="29">
        <v>36</v>
      </c>
      <c r="H209" s="3">
        <v>1090.7</v>
      </c>
      <c r="I209" s="3">
        <v>11791.33</v>
      </c>
      <c r="J209" s="2">
        <f>(E209*F209)</f>
        <v>1090.69821</v>
      </c>
      <c r="K209" s="2">
        <f>(E209*G209)</f>
        <v>11791.331999999999</v>
      </c>
      <c r="L209" s="20">
        <f>SUM(J209,K209)</f>
        <v>12882.030209999999</v>
      </c>
      <c r="M209" s="21">
        <f>SUM(J209-H209)</f>
        <v>-1.790000000028158E-3</v>
      </c>
      <c r="N209" s="21">
        <f>SUM(K209-I209)</f>
        <v>1.9999999985884642E-3</v>
      </c>
      <c r="O209" s="2"/>
      <c r="P209" s="2"/>
      <c r="Q209" s="1"/>
      <c r="R209" s="1"/>
      <c r="S209" s="1"/>
      <c r="T209" s="1"/>
      <c r="U209" s="19"/>
    </row>
    <row r="210" spans="1:21" x14ac:dyDescent="0.2">
      <c r="A210" s="120"/>
      <c r="B210" s="114"/>
      <c r="C210" s="117"/>
      <c r="D210" s="5" t="s">
        <v>12</v>
      </c>
      <c r="E210" s="30">
        <v>312.38</v>
      </c>
      <c r="F210" s="29">
        <v>3.33</v>
      </c>
      <c r="G210" s="29">
        <v>36</v>
      </c>
      <c r="H210" s="3">
        <v>1040.23</v>
      </c>
      <c r="I210" s="3">
        <v>11245.68</v>
      </c>
      <c r="J210" s="2">
        <f>(E210*F210)</f>
        <v>1040.2254</v>
      </c>
      <c r="K210" s="2">
        <f t="shared" ref="K210:K211" si="234">(E210*G210)</f>
        <v>11245.68</v>
      </c>
      <c r="L210" s="20">
        <f t="shared" ref="L210:L211" si="235">SUM(J210,K210)</f>
        <v>12285.9054</v>
      </c>
      <c r="M210" s="21">
        <f t="shared" ref="M210:M211" si="236">SUM(J210-H210)</f>
        <v>-4.5999999999821739E-3</v>
      </c>
      <c r="N210" s="21">
        <f t="shared" ref="N210:N211" si="237">SUM(K210-I210)</f>
        <v>0</v>
      </c>
      <c r="O210" s="2"/>
      <c r="P210" s="2"/>
      <c r="Q210" s="1"/>
      <c r="R210" s="1"/>
      <c r="S210" s="1"/>
      <c r="T210" s="1"/>
      <c r="U210" s="19"/>
    </row>
    <row r="211" spans="1:21" x14ac:dyDescent="0.2">
      <c r="A211" s="120"/>
      <c r="B211" s="115"/>
      <c r="C211" s="117"/>
      <c r="D211" s="5" t="s">
        <v>13</v>
      </c>
      <c r="E211" s="30">
        <v>368.88</v>
      </c>
      <c r="F211" s="29">
        <v>3.33</v>
      </c>
      <c r="G211" s="29">
        <v>36</v>
      </c>
      <c r="H211" s="3">
        <v>1228.3699999999999</v>
      </c>
      <c r="I211" s="3">
        <v>13279.68</v>
      </c>
      <c r="J211" s="2">
        <f>(E211*F211)</f>
        <v>1228.3704</v>
      </c>
      <c r="K211" s="2">
        <f t="shared" si="234"/>
        <v>13279.68</v>
      </c>
      <c r="L211" s="20">
        <f t="shared" si="235"/>
        <v>14508.0504</v>
      </c>
      <c r="M211" s="21">
        <f t="shared" si="236"/>
        <v>4.0000000012696546E-4</v>
      </c>
      <c r="N211" s="21">
        <f t="shared" si="237"/>
        <v>0</v>
      </c>
      <c r="O211" s="2"/>
      <c r="P211" s="2"/>
      <c r="Q211" s="1"/>
      <c r="R211" s="1"/>
      <c r="S211" s="1"/>
      <c r="T211" s="1"/>
      <c r="U211" s="19"/>
    </row>
    <row r="212" spans="1:21" ht="24" x14ac:dyDescent="0.2">
      <c r="A212" s="120"/>
      <c r="B212" s="35"/>
      <c r="C212" s="117"/>
      <c r="D212" s="34" t="s">
        <v>53</v>
      </c>
      <c r="E212" s="16">
        <f>SUM(E209,E210,E211)</f>
        <v>1008.7969999999999</v>
      </c>
      <c r="F212" s="16"/>
      <c r="G212" s="16"/>
      <c r="H212" s="44">
        <f>SUM(H209:H211)</f>
        <v>3359.3</v>
      </c>
      <c r="I212" s="44">
        <f>SUM(I209:I211)</f>
        <v>36316.69</v>
      </c>
      <c r="J212" s="16">
        <f t="shared" ref="J212:T212" si="238">SUM(J209,J210,J211)</f>
        <v>3359.2940099999996</v>
      </c>
      <c r="K212" s="16">
        <f t="shared" si="238"/>
        <v>36316.691999999995</v>
      </c>
      <c r="L212" s="16">
        <f t="shared" si="238"/>
        <v>39675.986010000001</v>
      </c>
      <c r="M212" s="16">
        <f t="shared" si="238"/>
        <v>-5.9899999998833664E-3</v>
      </c>
      <c r="N212" s="16">
        <f t="shared" si="238"/>
        <v>1.9999999985884642E-3</v>
      </c>
      <c r="O212" s="16">
        <f t="shared" si="238"/>
        <v>0</v>
      </c>
      <c r="P212" s="16">
        <f t="shared" si="238"/>
        <v>0</v>
      </c>
      <c r="Q212" s="16">
        <f t="shared" si="238"/>
        <v>0</v>
      </c>
      <c r="R212" s="16"/>
      <c r="S212" s="16">
        <f t="shared" si="238"/>
        <v>0</v>
      </c>
      <c r="T212" s="16">
        <f t="shared" si="238"/>
        <v>0</v>
      </c>
      <c r="U212" s="17"/>
    </row>
    <row r="213" spans="1:21" ht="12.75" customHeight="1" x14ac:dyDescent="0.2">
      <c r="A213" s="120"/>
      <c r="B213" s="113" t="s">
        <v>29</v>
      </c>
      <c r="C213" s="117"/>
      <c r="D213" s="5" t="s">
        <v>14</v>
      </c>
      <c r="E213" s="30">
        <v>204.24</v>
      </c>
      <c r="F213" s="29">
        <v>3.33</v>
      </c>
      <c r="G213" s="29">
        <v>36</v>
      </c>
      <c r="H213" s="3">
        <v>680.12</v>
      </c>
      <c r="I213" s="3">
        <v>7352.64</v>
      </c>
      <c r="J213" s="2">
        <f>(E213*F213)</f>
        <v>680.11920000000009</v>
      </c>
      <c r="K213" s="2">
        <f>(E213*G213)</f>
        <v>7352.64</v>
      </c>
      <c r="L213" s="20">
        <f>SUM(J213,K213)</f>
        <v>8032.7592000000004</v>
      </c>
      <c r="M213" s="21">
        <f>SUM(J213-H213)</f>
        <v>-7.9999999991287041E-4</v>
      </c>
      <c r="N213" s="21">
        <f>SUM(K213-I213)</f>
        <v>0</v>
      </c>
      <c r="O213" s="2"/>
      <c r="P213" s="2"/>
      <c r="Q213" s="1"/>
      <c r="R213" s="1"/>
      <c r="S213" s="1"/>
      <c r="T213" s="1"/>
      <c r="U213" s="19"/>
    </row>
    <row r="214" spans="1:21" x14ac:dyDescent="0.2">
      <c r="A214" s="120"/>
      <c r="B214" s="114"/>
      <c r="C214" s="117"/>
      <c r="D214" s="5" t="s">
        <v>15</v>
      </c>
      <c r="E214" s="30">
        <v>280.90300000000002</v>
      </c>
      <c r="F214" s="29">
        <v>3.33</v>
      </c>
      <c r="G214" s="29">
        <v>36</v>
      </c>
      <c r="H214" s="3">
        <v>935.41</v>
      </c>
      <c r="I214" s="3">
        <v>10112.51</v>
      </c>
      <c r="J214" s="2">
        <f>(E214*F214)</f>
        <v>935.40699000000006</v>
      </c>
      <c r="K214" s="2">
        <f t="shared" ref="K214:K215" si="239">(E214*G214)</f>
        <v>10112.508000000002</v>
      </c>
      <c r="L214" s="20">
        <f t="shared" ref="L214:L215" si="240">SUM(J214,K214)</f>
        <v>11047.914990000001</v>
      </c>
      <c r="M214" s="21">
        <f t="shared" ref="M214:M215" si="241">SUM(J214-H214)</f>
        <v>-3.0099999999038118E-3</v>
      </c>
      <c r="N214" s="21">
        <f t="shared" ref="N214:N215" si="242">SUM(K214-I214)</f>
        <v>-1.9999999985884642E-3</v>
      </c>
      <c r="O214" s="2"/>
      <c r="P214" s="2"/>
      <c r="Q214" s="1"/>
      <c r="R214" s="1"/>
      <c r="S214" s="1"/>
      <c r="T214" s="1"/>
      <c r="U214" s="19"/>
    </row>
    <row r="215" spans="1:21" x14ac:dyDescent="0.2">
      <c r="A215" s="120"/>
      <c r="B215" s="114"/>
      <c r="C215" s="117"/>
      <c r="D215" s="5" t="s">
        <v>16</v>
      </c>
      <c r="E215" s="31">
        <v>219.066</v>
      </c>
      <c r="F215" s="29">
        <v>3.33</v>
      </c>
      <c r="G215" s="29">
        <v>36</v>
      </c>
      <c r="H215" s="3">
        <v>729.49</v>
      </c>
      <c r="I215" s="3">
        <v>7886.38</v>
      </c>
      <c r="J215" s="2">
        <f>(E215*F215)</f>
        <v>729.48978</v>
      </c>
      <c r="K215" s="2">
        <f t="shared" si="239"/>
        <v>7886.3760000000002</v>
      </c>
      <c r="L215" s="20">
        <f t="shared" si="240"/>
        <v>8615.8657800000001</v>
      </c>
      <c r="M215" s="21">
        <f t="shared" si="241"/>
        <v>-2.2000000001298758E-4</v>
      </c>
      <c r="N215" s="21">
        <f t="shared" si="242"/>
        <v>-3.9999999999054126E-3</v>
      </c>
      <c r="O215" s="2"/>
      <c r="P215" s="2"/>
      <c r="Q215" s="1"/>
      <c r="R215" s="1"/>
      <c r="S215" s="1"/>
      <c r="T215" s="1"/>
      <c r="U215" s="19"/>
    </row>
    <row r="216" spans="1:21" ht="24" x14ac:dyDescent="0.2">
      <c r="A216" s="120"/>
      <c r="B216" s="114"/>
      <c r="C216" s="117"/>
      <c r="D216" s="34" t="s">
        <v>54</v>
      </c>
      <c r="E216" s="16">
        <f>SUM(E213,E214,E215)</f>
        <v>704.20900000000006</v>
      </c>
      <c r="F216" s="16"/>
      <c r="G216" s="16"/>
      <c r="H216" s="44">
        <f>SUM(H213:H215)</f>
        <v>2345.02</v>
      </c>
      <c r="I216" s="44">
        <f>SUM(I213:I215)</f>
        <v>25351.530000000002</v>
      </c>
      <c r="J216" s="16">
        <f t="shared" ref="J216:T216" si="243">SUM(J213,J214,J215)</f>
        <v>2345.0159699999999</v>
      </c>
      <c r="K216" s="16">
        <f t="shared" si="243"/>
        <v>25351.524000000001</v>
      </c>
      <c r="L216" s="16">
        <f t="shared" si="243"/>
        <v>27696.539970000002</v>
      </c>
      <c r="M216" s="16">
        <f t="shared" si="243"/>
        <v>-4.0299999998296698E-3</v>
      </c>
      <c r="N216" s="16">
        <f t="shared" si="243"/>
        <v>-5.9999999984938768E-3</v>
      </c>
      <c r="O216" s="16">
        <f t="shared" si="243"/>
        <v>0</v>
      </c>
      <c r="P216" s="16">
        <f t="shared" si="243"/>
        <v>0</v>
      </c>
      <c r="Q216" s="16">
        <f t="shared" si="243"/>
        <v>0</v>
      </c>
      <c r="R216" s="16"/>
      <c r="S216" s="16">
        <f t="shared" si="243"/>
        <v>0</v>
      </c>
      <c r="T216" s="16">
        <f t="shared" si="243"/>
        <v>0</v>
      </c>
      <c r="U216" s="17"/>
    </row>
    <row r="217" spans="1:21" x14ac:dyDescent="0.2">
      <c r="A217" s="120"/>
      <c r="B217" s="114"/>
      <c r="C217" s="117"/>
      <c r="D217" s="5" t="s">
        <v>17</v>
      </c>
      <c r="E217" s="30">
        <v>254.83699999999999</v>
      </c>
      <c r="F217" s="29">
        <v>3.33</v>
      </c>
      <c r="G217" s="29">
        <v>36</v>
      </c>
      <c r="H217" s="3">
        <v>848.61</v>
      </c>
      <c r="I217" s="3">
        <v>9174.1299999999992</v>
      </c>
      <c r="J217" s="2">
        <f>(E217*F217)</f>
        <v>848.60721000000001</v>
      </c>
      <c r="K217" s="2">
        <f>(E217*G217)</f>
        <v>9174.1319999999996</v>
      </c>
      <c r="L217" s="20">
        <f>SUM(J217,K217)</f>
        <v>10022.73921</v>
      </c>
      <c r="M217" s="21">
        <f>SUM(J217-H217)</f>
        <v>-2.7900000000045111E-3</v>
      </c>
      <c r="N217" s="21">
        <f>SUM(K217-I217)</f>
        <v>2.0000000004074536E-3</v>
      </c>
      <c r="O217" s="2"/>
      <c r="P217" s="2"/>
      <c r="Q217" s="1"/>
      <c r="R217" s="1"/>
      <c r="S217" s="1"/>
      <c r="T217" s="1"/>
      <c r="U217" s="19"/>
    </row>
    <row r="218" spans="1:21" x14ac:dyDescent="0.2">
      <c r="A218" s="120"/>
      <c r="B218" s="114"/>
      <c r="C218" s="117"/>
      <c r="D218" s="5" t="s">
        <v>18</v>
      </c>
      <c r="E218" s="30">
        <v>115.488</v>
      </c>
      <c r="F218" s="29">
        <v>3.33</v>
      </c>
      <c r="G218" s="29">
        <v>36</v>
      </c>
      <c r="H218" s="3">
        <v>384.58</v>
      </c>
      <c r="I218" s="3">
        <v>4157.57</v>
      </c>
      <c r="J218" s="2">
        <f>(E218*F218)</f>
        <v>384.57504</v>
      </c>
      <c r="K218" s="2">
        <f t="shared" ref="K218:K219" si="244">(E218*G218)</f>
        <v>4157.5680000000002</v>
      </c>
      <c r="L218" s="20">
        <f t="shared" ref="L218:L219" si="245">SUM(J218,K218)</f>
        <v>4542.1430399999999</v>
      </c>
      <c r="M218" s="21">
        <f t="shared" ref="M218:M219" si="246">SUM(J218-H218)</f>
        <v>-4.959999999982756E-3</v>
      </c>
      <c r="N218" s="21">
        <f t="shared" ref="N218:N219" si="247">SUM(K218-I218)</f>
        <v>-1.9999999994979589E-3</v>
      </c>
      <c r="O218" s="2"/>
      <c r="P218" s="2"/>
      <c r="Q218" s="1"/>
      <c r="R218" s="1"/>
      <c r="S218" s="1"/>
      <c r="T218" s="1"/>
      <c r="U218" s="19"/>
    </row>
    <row r="219" spans="1:21" x14ac:dyDescent="0.2">
      <c r="A219" s="121"/>
      <c r="B219" s="115"/>
      <c r="C219" s="118"/>
      <c r="D219" s="5" t="s">
        <v>19</v>
      </c>
      <c r="E219" s="31">
        <v>38.466000000000001</v>
      </c>
      <c r="F219" s="29">
        <v>3.33</v>
      </c>
      <c r="G219" s="29">
        <v>36</v>
      </c>
      <c r="H219" s="3">
        <v>128.09</v>
      </c>
      <c r="I219" s="3">
        <v>1384.78</v>
      </c>
      <c r="J219" s="2">
        <f>(E219*F219)</f>
        <v>128.09178</v>
      </c>
      <c r="K219" s="2">
        <f t="shared" si="244"/>
        <v>1384.7760000000001</v>
      </c>
      <c r="L219" s="20">
        <f t="shared" si="245"/>
        <v>1512.86778</v>
      </c>
      <c r="M219" s="21">
        <f t="shared" si="246"/>
        <v>1.7799999999965621E-3</v>
      </c>
      <c r="N219" s="21">
        <f t="shared" si="247"/>
        <v>-3.9999999999054126E-3</v>
      </c>
      <c r="O219" s="2"/>
      <c r="P219" s="2"/>
      <c r="Q219" s="1"/>
      <c r="R219" s="1"/>
      <c r="S219" s="1"/>
      <c r="T219" s="1"/>
      <c r="U219" s="19"/>
    </row>
    <row r="220" spans="1:21" ht="24" x14ac:dyDescent="0.2">
      <c r="A220" s="14"/>
      <c r="B220" s="14"/>
      <c r="C220" s="14"/>
      <c r="D220" s="34" t="s">
        <v>55</v>
      </c>
      <c r="E220" s="16">
        <f>SUM(E217,E218,E219)</f>
        <v>408.791</v>
      </c>
      <c r="F220" s="16"/>
      <c r="G220" s="16"/>
      <c r="H220" s="44">
        <f>SUM(H217:H219)</f>
        <v>1361.28</v>
      </c>
      <c r="I220" s="44">
        <f>SUM(I217:I219)</f>
        <v>14716.48</v>
      </c>
      <c r="J220" s="16">
        <f t="shared" ref="J220:T220" si="248">SUM(J217,J218,J219)</f>
        <v>1361.27403</v>
      </c>
      <c r="K220" s="16">
        <f t="shared" si="248"/>
        <v>14716.476000000001</v>
      </c>
      <c r="L220" s="16">
        <f t="shared" si="248"/>
        <v>16077.750029999999</v>
      </c>
      <c r="M220" s="16">
        <f t="shared" si="248"/>
        <v>-5.969999999990705E-3</v>
      </c>
      <c r="N220" s="16">
        <f t="shared" si="248"/>
        <v>-3.9999999989959178E-3</v>
      </c>
      <c r="O220" s="16">
        <f t="shared" si="248"/>
        <v>0</v>
      </c>
      <c r="P220" s="16">
        <f t="shared" si="248"/>
        <v>0</v>
      </c>
      <c r="Q220" s="16">
        <f t="shared" si="248"/>
        <v>0</v>
      </c>
      <c r="R220" s="16"/>
      <c r="S220" s="16">
        <f t="shared" si="248"/>
        <v>0</v>
      </c>
      <c r="T220" s="16">
        <f t="shared" si="248"/>
        <v>0</v>
      </c>
      <c r="U220" s="17"/>
    </row>
    <row r="221" spans="1:21" s="43" customFormat="1" ht="24" x14ac:dyDescent="0.2">
      <c r="A221" s="73"/>
      <c r="B221" s="73"/>
      <c r="C221" s="74"/>
      <c r="D221" s="72" t="s">
        <v>58</v>
      </c>
      <c r="E221" s="75">
        <f>SUM(E208+E212+E216+E220)</f>
        <v>3027.6530000000002</v>
      </c>
      <c r="F221" s="75"/>
      <c r="G221" s="75"/>
      <c r="H221" s="76">
        <f>SUM(H208,H212,H216,H220)</f>
        <v>10082.1</v>
      </c>
      <c r="I221" s="76">
        <f>SUM(I208,I212,I216,I220)</f>
        <v>108995.52</v>
      </c>
      <c r="J221" s="75">
        <f t="shared" ref="J221:T221" si="249">SUM(J208+J212+J216+J220)</f>
        <v>10082.084489999999</v>
      </c>
      <c r="K221" s="75">
        <f t="shared" si="249"/>
        <v>108995.508</v>
      </c>
      <c r="L221" s="75">
        <f t="shared" si="249"/>
        <v>119077.59249</v>
      </c>
      <c r="M221" s="75">
        <f t="shared" si="249"/>
        <v>-1.5509999999551383E-2</v>
      </c>
      <c r="N221" s="75">
        <f t="shared" si="249"/>
        <v>-1.1999999997897248E-2</v>
      </c>
      <c r="O221" s="75">
        <f t="shared" si="249"/>
        <v>0</v>
      </c>
      <c r="P221" s="75">
        <f t="shared" si="249"/>
        <v>0</v>
      </c>
      <c r="Q221" s="75">
        <f t="shared" si="249"/>
        <v>0</v>
      </c>
      <c r="R221" s="75"/>
      <c r="S221" s="75">
        <f t="shared" si="249"/>
        <v>0</v>
      </c>
      <c r="T221" s="75">
        <f t="shared" si="249"/>
        <v>0</v>
      </c>
      <c r="U221" s="77"/>
    </row>
    <row r="222" spans="1:21" s="43" customFormat="1" ht="36" x14ac:dyDescent="0.2">
      <c r="A222" s="38"/>
      <c r="B222" s="38"/>
      <c r="C222" s="39"/>
      <c r="D222" s="40" t="s">
        <v>59</v>
      </c>
      <c r="E222" s="41">
        <f>E221+'2015'!E222</f>
        <v>6962.1570000000002</v>
      </c>
      <c r="F222" s="41"/>
      <c r="G222" s="41"/>
      <c r="H222" s="41">
        <f>H221+'2015'!H222</f>
        <v>23184.047999999999</v>
      </c>
      <c r="I222" s="41">
        <f>I221+'2015'!I222</f>
        <v>198209.65900000001</v>
      </c>
      <c r="J222" s="41">
        <f>J221+'2015'!J222</f>
        <v>23183.989000000001</v>
      </c>
      <c r="K222" s="41">
        <f>K221+'2015'!K222</f>
        <v>198209.50900000002</v>
      </c>
      <c r="L222" s="41">
        <f>L221+'2015'!L222</f>
        <v>221393.49799999999</v>
      </c>
      <c r="M222" s="41">
        <f>M221+'2015'!M222</f>
        <v>-4.9539999999133499E-2</v>
      </c>
      <c r="N222" s="41">
        <f>N221+'2015'!N222</f>
        <v>-9.3999999997844697E-2</v>
      </c>
      <c r="O222" s="41">
        <f>O221+'2015'!O222</f>
        <v>0</v>
      </c>
      <c r="P222" s="41">
        <f>P221+'2015'!P222</f>
        <v>0</v>
      </c>
      <c r="Q222" s="41">
        <f>SUM('2015'!Q222)</f>
        <v>32625.27</v>
      </c>
      <c r="R222" s="41">
        <f>SUM(I222-Q222)</f>
        <v>165584.38900000002</v>
      </c>
      <c r="S222" s="41">
        <f>S221+'2015'!S222</f>
        <v>0</v>
      </c>
      <c r="T222" s="41">
        <f>T221+'2015'!T222</f>
        <v>0</v>
      </c>
      <c r="U222" s="42"/>
    </row>
    <row r="223" spans="1:21" s="6" customFormat="1" x14ac:dyDescent="0.2">
      <c r="A223" s="119">
        <v>12</v>
      </c>
      <c r="B223" s="113" t="s">
        <v>35</v>
      </c>
      <c r="C223" s="116" t="s">
        <v>22</v>
      </c>
      <c r="D223" s="5" t="s">
        <v>8</v>
      </c>
      <c r="E223" s="30">
        <v>62.091999999999999</v>
      </c>
      <c r="F223" s="29">
        <v>3.33</v>
      </c>
      <c r="G223" s="29">
        <v>36</v>
      </c>
      <c r="H223" s="3">
        <v>206.77</v>
      </c>
      <c r="I223" s="3">
        <v>2235.31</v>
      </c>
      <c r="J223" s="2">
        <f>(E223*F223)</f>
        <v>206.76635999999999</v>
      </c>
      <c r="K223" s="2">
        <f>(E223*G223)</f>
        <v>2235.3119999999999</v>
      </c>
      <c r="L223" s="20">
        <f>SUM(J223,K223)</f>
        <v>2442.07836</v>
      </c>
      <c r="M223" s="21">
        <f>SUM(J223-H223)</f>
        <v>-3.6400000000185173E-3</v>
      </c>
      <c r="N223" s="21">
        <f>SUM(K223-I223)</f>
        <v>1.9999999999527063E-3</v>
      </c>
      <c r="O223" s="2"/>
      <c r="P223" s="2"/>
      <c r="Q223" s="1"/>
      <c r="R223" s="1"/>
      <c r="S223" s="1"/>
      <c r="T223" s="1"/>
      <c r="U223" s="19"/>
    </row>
    <row r="224" spans="1:21" s="6" customFormat="1" x14ac:dyDescent="0.2">
      <c r="A224" s="120"/>
      <c r="B224" s="114"/>
      <c r="C224" s="117"/>
      <c r="D224" s="5" t="s">
        <v>9</v>
      </c>
      <c r="E224" s="31">
        <v>92.573999999999998</v>
      </c>
      <c r="F224" s="29">
        <v>3.33</v>
      </c>
      <c r="G224" s="29">
        <v>36</v>
      </c>
      <c r="H224" s="3">
        <v>308.27</v>
      </c>
      <c r="I224" s="3">
        <v>3332.66</v>
      </c>
      <c r="J224" s="2">
        <f>(E224*F224)</f>
        <v>308.27141999999998</v>
      </c>
      <c r="K224" s="2">
        <f t="shared" ref="K224:K225" si="250">(E224*G224)</f>
        <v>3332.6639999999998</v>
      </c>
      <c r="L224" s="20">
        <f t="shared" ref="L224:L225" si="251">SUM(J224,K224)</f>
        <v>3640.9354199999998</v>
      </c>
      <c r="M224" s="21">
        <f t="shared" ref="M224:M225" si="252">SUM(J224-H224)</f>
        <v>1.41999999999598E-3</v>
      </c>
      <c r="N224" s="21">
        <f t="shared" ref="N224:N225" si="253">SUM(K224-I224)</f>
        <v>3.9999999999054126E-3</v>
      </c>
      <c r="O224" s="2"/>
      <c r="P224" s="2"/>
      <c r="Q224" s="1"/>
      <c r="R224" s="1"/>
      <c r="S224" s="1"/>
      <c r="T224" s="1"/>
      <c r="U224" s="19"/>
    </row>
    <row r="225" spans="1:21" s="6" customFormat="1" x14ac:dyDescent="0.2">
      <c r="A225" s="120"/>
      <c r="B225" s="114"/>
      <c r="C225" s="117"/>
      <c r="D225" s="5" t="s">
        <v>10</v>
      </c>
      <c r="E225" s="31">
        <v>119.458</v>
      </c>
      <c r="F225" s="29">
        <v>3.33</v>
      </c>
      <c r="G225" s="29">
        <v>36</v>
      </c>
      <c r="H225" s="3">
        <v>397.8</v>
      </c>
      <c r="I225" s="3">
        <v>4300.49</v>
      </c>
      <c r="J225" s="2">
        <f>(E225*F225)</f>
        <v>397.79514</v>
      </c>
      <c r="K225" s="2">
        <f t="shared" si="250"/>
        <v>4300.4880000000003</v>
      </c>
      <c r="L225" s="20">
        <f t="shared" si="251"/>
        <v>4698.2831400000005</v>
      </c>
      <c r="M225" s="21">
        <f t="shared" si="252"/>
        <v>-4.860000000007858E-3</v>
      </c>
      <c r="N225" s="21">
        <f t="shared" si="253"/>
        <v>-1.9999999994979589E-3</v>
      </c>
      <c r="O225" s="2"/>
      <c r="P225" s="2"/>
      <c r="Q225" s="1"/>
      <c r="R225" s="1"/>
      <c r="S225" s="1"/>
      <c r="T225" s="1"/>
      <c r="U225" s="19"/>
    </row>
    <row r="226" spans="1:21" s="6" customFormat="1" ht="24" x14ac:dyDescent="0.2">
      <c r="A226" s="120"/>
      <c r="B226" s="114"/>
      <c r="C226" s="117"/>
      <c r="D226" s="34" t="s">
        <v>52</v>
      </c>
      <c r="E226" s="16">
        <f>SUM(E223,E224,E225)</f>
        <v>274.12400000000002</v>
      </c>
      <c r="F226" s="16"/>
      <c r="G226" s="16"/>
      <c r="H226" s="44">
        <f>SUM(H223:H225)</f>
        <v>912.83999999999992</v>
      </c>
      <c r="I226" s="44">
        <f>SUM(I223:I225)</f>
        <v>9868.4599999999991</v>
      </c>
      <c r="J226" s="16">
        <f t="shared" ref="J226:T226" si="254">SUM(J223,J224,J225)</f>
        <v>912.83292000000006</v>
      </c>
      <c r="K226" s="16">
        <f t="shared" si="254"/>
        <v>9868.4639999999999</v>
      </c>
      <c r="L226" s="16">
        <f t="shared" si="254"/>
        <v>10781.296920000001</v>
      </c>
      <c r="M226" s="16">
        <f t="shared" si="254"/>
        <v>-7.0800000000303953E-3</v>
      </c>
      <c r="N226" s="16">
        <f t="shared" si="254"/>
        <v>4.0000000003601599E-3</v>
      </c>
      <c r="O226" s="16">
        <f t="shared" si="254"/>
        <v>0</v>
      </c>
      <c r="P226" s="16">
        <f t="shared" si="254"/>
        <v>0</v>
      </c>
      <c r="Q226" s="16">
        <f t="shared" si="254"/>
        <v>0</v>
      </c>
      <c r="R226" s="16"/>
      <c r="S226" s="16">
        <f t="shared" si="254"/>
        <v>0</v>
      </c>
      <c r="T226" s="16">
        <f t="shared" si="254"/>
        <v>0</v>
      </c>
      <c r="U226" s="17"/>
    </row>
    <row r="227" spans="1:21" s="6" customFormat="1" x14ac:dyDescent="0.2">
      <c r="A227" s="120"/>
      <c r="B227" s="114"/>
      <c r="C227" s="117"/>
      <c r="D227" s="5" t="s">
        <v>11</v>
      </c>
      <c r="E227" s="30">
        <v>116.288</v>
      </c>
      <c r="F227" s="29">
        <v>3.33</v>
      </c>
      <c r="G227" s="29">
        <v>36</v>
      </c>
      <c r="H227" s="3">
        <v>387.24</v>
      </c>
      <c r="I227" s="3">
        <v>4186.37</v>
      </c>
      <c r="J227" s="2">
        <f>(E227*F227)</f>
        <v>387.23903999999999</v>
      </c>
      <c r="K227" s="2">
        <f>(E227*G227)</f>
        <v>4186.3679999999995</v>
      </c>
      <c r="L227" s="20">
        <f>SUM(J227,K227)</f>
        <v>4573.6070399999999</v>
      </c>
      <c r="M227" s="21">
        <f>SUM(J227-H227)</f>
        <v>-9.6000000002050001E-4</v>
      </c>
      <c r="N227" s="21">
        <f>SUM(K227-I227)</f>
        <v>-2.0000000004074536E-3</v>
      </c>
      <c r="O227" s="2"/>
      <c r="P227" s="2"/>
      <c r="Q227" s="1"/>
      <c r="R227" s="1"/>
      <c r="S227" s="1"/>
      <c r="T227" s="1"/>
      <c r="U227" s="19"/>
    </row>
    <row r="228" spans="1:21" s="6" customFormat="1" x14ac:dyDescent="0.2">
      <c r="A228" s="120"/>
      <c r="B228" s="114"/>
      <c r="C228" s="117"/>
      <c r="D228" s="5" t="s">
        <v>12</v>
      </c>
      <c r="E228" s="30">
        <v>110.276</v>
      </c>
      <c r="F228" s="29">
        <v>3.33</v>
      </c>
      <c r="G228" s="29">
        <v>36</v>
      </c>
      <c r="H228" s="3">
        <v>367.22</v>
      </c>
      <c r="I228" s="3">
        <v>3969.9</v>
      </c>
      <c r="J228" s="2">
        <f>(E228*F228)</f>
        <v>367.21908000000002</v>
      </c>
      <c r="K228" s="2">
        <f t="shared" ref="K228:K229" si="255">(E228*G228)</f>
        <v>3969.9359999999997</v>
      </c>
      <c r="L228" s="20">
        <f t="shared" ref="L228:L229" si="256">SUM(J228,K228)</f>
        <v>4337.1550799999995</v>
      </c>
      <c r="M228" s="21">
        <f t="shared" ref="M228:M229" si="257">SUM(J228-H228)</f>
        <v>-9.2000000000780346E-4</v>
      </c>
      <c r="N228" s="21">
        <f t="shared" ref="N228:N229" si="258">SUM(K228-I228)</f>
        <v>3.599999999960346E-2</v>
      </c>
      <c r="O228" s="2"/>
      <c r="P228" s="2"/>
      <c r="Q228" s="1"/>
      <c r="R228" s="1"/>
      <c r="S228" s="1"/>
      <c r="T228" s="1"/>
      <c r="U228" s="19"/>
    </row>
    <row r="229" spans="1:21" x14ac:dyDescent="0.2">
      <c r="A229" s="120"/>
      <c r="B229" s="115"/>
      <c r="C229" s="117"/>
      <c r="D229" s="5" t="s">
        <v>13</v>
      </c>
      <c r="E229" s="30">
        <v>119.83499999999999</v>
      </c>
      <c r="F229" s="29">
        <v>3.33</v>
      </c>
      <c r="G229" s="29">
        <v>36</v>
      </c>
      <c r="H229" s="3">
        <v>399.05</v>
      </c>
      <c r="I229" s="3">
        <v>4314.0600000000004</v>
      </c>
      <c r="J229" s="2">
        <f>(E229*F229)</f>
        <v>399.05054999999999</v>
      </c>
      <c r="K229" s="2">
        <f t="shared" si="255"/>
        <v>4314.0599999999995</v>
      </c>
      <c r="L229" s="20">
        <f t="shared" si="256"/>
        <v>4713.1105499999994</v>
      </c>
      <c r="M229" s="21">
        <f t="shared" si="257"/>
        <v>5.4999999997562554E-4</v>
      </c>
      <c r="N229" s="21">
        <f t="shared" si="258"/>
        <v>-9.0949470177292824E-13</v>
      </c>
      <c r="O229" s="2"/>
      <c r="P229" s="2"/>
      <c r="Q229" s="1"/>
      <c r="R229" s="1"/>
      <c r="S229" s="1"/>
      <c r="T229" s="1"/>
      <c r="U229" s="19"/>
    </row>
    <row r="230" spans="1:21" ht="24" x14ac:dyDescent="0.2">
      <c r="A230" s="120"/>
      <c r="B230" s="55"/>
      <c r="C230" s="117"/>
      <c r="D230" s="34" t="s">
        <v>53</v>
      </c>
      <c r="E230" s="16">
        <f>SUM(E227,E228,E229)</f>
        <v>346.399</v>
      </c>
      <c r="F230" s="16"/>
      <c r="G230" s="16"/>
      <c r="H230" s="44">
        <f>SUM(H227:H229)</f>
        <v>1153.51</v>
      </c>
      <c r="I230" s="44">
        <f>SUM(I227:I229)</f>
        <v>12470.330000000002</v>
      </c>
      <c r="J230" s="16">
        <f t="shared" ref="J230:T230" si="259">SUM(J227,J228,J229)</f>
        <v>1153.5086699999999</v>
      </c>
      <c r="K230" s="16">
        <f t="shared" si="259"/>
        <v>12470.363999999998</v>
      </c>
      <c r="L230" s="16">
        <f t="shared" si="259"/>
        <v>13623.872669999999</v>
      </c>
      <c r="M230" s="16">
        <f t="shared" si="259"/>
        <v>-1.3300000000526779E-3</v>
      </c>
      <c r="N230" s="16">
        <f t="shared" si="259"/>
        <v>3.3999999998286512E-2</v>
      </c>
      <c r="O230" s="16">
        <f t="shared" si="259"/>
        <v>0</v>
      </c>
      <c r="P230" s="16">
        <f t="shared" si="259"/>
        <v>0</v>
      </c>
      <c r="Q230" s="16">
        <f t="shared" si="259"/>
        <v>0</v>
      </c>
      <c r="R230" s="16"/>
      <c r="S230" s="16">
        <f t="shared" si="259"/>
        <v>0</v>
      </c>
      <c r="T230" s="16">
        <f t="shared" si="259"/>
        <v>0</v>
      </c>
      <c r="U230" s="17"/>
    </row>
    <row r="231" spans="1:21" x14ac:dyDescent="0.2">
      <c r="A231" s="120"/>
      <c r="B231" s="113" t="s">
        <v>29</v>
      </c>
      <c r="C231" s="117"/>
      <c r="D231" s="5" t="s">
        <v>14</v>
      </c>
      <c r="E231" s="30">
        <v>116.068</v>
      </c>
      <c r="F231" s="29">
        <v>3.33</v>
      </c>
      <c r="G231" s="29">
        <v>36</v>
      </c>
      <c r="H231" s="3">
        <v>386.51</v>
      </c>
      <c r="I231" s="3">
        <v>4178.45</v>
      </c>
      <c r="J231" s="2">
        <f>(E231*F231)</f>
        <v>386.50644</v>
      </c>
      <c r="K231" s="2">
        <f>(E231*G231)</f>
        <v>4178.4480000000003</v>
      </c>
      <c r="L231" s="20">
        <f>SUM(J231,K231)</f>
        <v>4564.9544400000004</v>
      </c>
      <c r="M231" s="21">
        <f>SUM(J231-H231)</f>
        <v>-3.5599999999931242E-3</v>
      </c>
      <c r="N231" s="21">
        <f>SUM(K231-I231)</f>
        <v>-1.9999999994979589E-3</v>
      </c>
      <c r="O231" s="2"/>
      <c r="P231" s="2"/>
      <c r="Q231" s="1"/>
      <c r="R231" s="1"/>
      <c r="S231" s="1"/>
      <c r="T231" s="1"/>
      <c r="U231" s="19"/>
    </row>
    <row r="232" spans="1:21" x14ac:dyDescent="0.2">
      <c r="A232" s="120"/>
      <c r="B232" s="114"/>
      <c r="C232" s="117"/>
      <c r="D232" s="5" t="s">
        <v>15</v>
      </c>
      <c r="E232" s="30">
        <v>122.529</v>
      </c>
      <c r="F232" s="29">
        <v>3.33</v>
      </c>
      <c r="G232" s="29">
        <v>36</v>
      </c>
      <c r="H232" s="3">
        <v>408.02</v>
      </c>
      <c r="I232" s="3">
        <v>4411.04</v>
      </c>
      <c r="J232" s="2">
        <f>(E232*F232)</f>
        <v>408.02157</v>
      </c>
      <c r="K232" s="2">
        <f t="shared" ref="K232:K233" si="260">(E232*G232)</f>
        <v>4411.0439999999999</v>
      </c>
      <c r="L232" s="20">
        <f t="shared" ref="L232:L233" si="261">SUM(J232,K232)</f>
        <v>4819.0655699999998</v>
      </c>
      <c r="M232" s="21">
        <f t="shared" ref="M232:M233" si="262">SUM(J232-H232)</f>
        <v>1.5700000000151704E-3</v>
      </c>
      <c r="N232" s="21">
        <f t="shared" ref="N232:N233" si="263">SUM(K232-I232)</f>
        <v>3.9999999999054126E-3</v>
      </c>
      <c r="O232" s="2"/>
      <c r="P232" s="2"/>
      <c r="Q232" s="1"/>
      <c r="R232" s="1"/>
      <c r="S232" s="1"/>
      <c r="T232" s="1"/>
      <c r="U232" s="19"/>
    </row>
    <row r="233" spans="1:21" x14ac:dyDescent="0.2">
      <c r="A233" s="120"/>
      <c r="B233" s="114"/>
      <c r="C233" s="117"/>
      <c r="D233" s="5" t="s">
        <v>16</v>
      </c>
      <c r="E233" s="31">
        <v>126.16500000000001</v>
      </c>
      <c r="F233" s="29">
        <v>3.33</v>
      </c>
      <c r="G233" s="29">
        <v>36</v>
      </c>
      <c r="H233" s="3">
        <v>420.13</v>
      </c>
      <c r="I233" s="3">
        <v>4541.9399999999996</v>
      </c>
      <c r="J233" s="2">
        <f>(E233*F233)</f>
        <v>420.12945000000002</v>
      </c>
      <c r="K233" s="2">
        <f t="shared" si="260"/>
        <v>4541.9400000000005</v>
      </c>
      <c r="L233" s="20">
        <f t="shared" si="261"/>
        <v>4962.0694500000009</v>
      </c>
      <c r="M233" s="21">
        <f t="shared" si="262"/>
        <v>-5.4999999997562554E-4</v>
      </c>
      <c r="N233" s="21">
        <f t="shared" si="263"/>
        <v>9.0949470177292824E-13</v>
      </c>
      <c r="O233" s="2"/>
      <c r="P233" s="2"/>
      <c r="Q233" s="1"/>
      <c r="R233" s="1"/>
      <c r="S233" s="1"/>
      <c r="T233" s="1"/>
      <c r="U233" s="19"/>
    </row>
    <row r="234" spans="1:21" ht="24" x14ac:dyDescent="0.2">
      <c r="A234" s="120"/>
      <c r="B234" s="114"/>
      <c r="C234" s="117"/>
      <c r="D234" s="34" t="s">
        <v>54</v>
      </c>
      <c r="E234" s="16">
        <f>SUM(E231,E232,E233)</f>
        <v>364.762</v>
      </c>
      <c r="F234" s="16"/>
      <c r="G234" s="16"/>
      <c r="H234" s="44">
        <f>SUM(H231:H233)</f>
        <v>1214.6599999999999</v>
      </c>
      <c r="I234" s="44">
        <f>SUM(I231:I233)</f>
        <v>13131.43</v>
      </c>
      <c r="J234" s="16">
        <f t="shared" ref="J234:T234" si="264">SUM(J231,J232,J233)</f>
        <v>1214.6574599999999</v>
      </c>
      <c r="K234" s="16">
        <f t="shared" si="264"/>
        <v>13131.432000000001</v>
      </c>
      <c r="L234" s="16">
        <f t="shared" si="264"/>
        <v>14346.089460000001</v>
      </c>
      <c r="M234" s="16">
        <f t="shared" si="264"/>
        <v>-2.5399999999535794E-3</v>
      </c>
      <c r="N234" s="16">
        <f t="shared" si="264"/>
        <v>2.0000000013169483E-3</v>
      </c>
      <c r="O234" s="16">
        <f t="shared" si="264"/>
        <v>0</v>
      </c>
      <c r="P234" s="16">
        <f t="shared" si="264"/>
        <v>0</v>
      </c>
      <c r="Q234" s="16">
        <f t="shared" si="264"/>
        <v>0</v>
      </c>
      <c r="R234" s="16"/>
      <c r="S234" s="16">
        <f t="shared" si="264"/>
        <v>0</v>
      </c>
      <c r="T234" s="16">
        <f t="shared" si="264"/>
        <v>0</v>
      </c>
      <c r="U234" s="17"/>
    </row>
    <row r="235" spans="1:21" x14ac:dyDescent="0.2">
      <c r="A235" s="120"/>
      <c r="B235" s="114"/>
      <c r="C235" s="117"/>
      <c r="D235" s="5" t="s">
        <v>17</v>
      </c>
      <c r="E235" s="30">
        <v>112.223</v>
      </c>
      <c r="F235" s="29">
        <v>3.33</v>
      </c>
      <c r="G235" s="29">
        <v>36</v>
      </c>
      <c r="H235" s="3">
        <v>373.7</v>
      </c>
      <c r="I235" s="3">
        <v>4040.03</v>
      </c>
      <c r="J235" s="2">
        <f>(E235*F235)</f>
        <v>373.70258999999999</v>
      </c>
      <c r="K235" s="2">
        <f>(E235*G235)</f>
        <v>4040.0279999999998</v>
      </c>
      <c r="L235" s="20">
        <f>SUM(J235,K235)</f>
        <v>4413.7305900000001</v>
      </c>
      <c r="M235" s="21">
        <f>SUM(J235-H235)</f>
        <v>2.5899999999978718E-3</v>
      </c>
      <c r="N235" s="21">
        <f>SUM(K235-I235)</f>
        <v>-2.0000000004074536E-3</v>
      </c>
      <c r="O235" s="2"/>
      <c r="P235" s="2"/>
      <c r="Q235" s="1"/>
      <c r="R235" s="1"/>
      <c r="S235" s="1"/>
      <c r="T235" s="1"/>
      <c r="U235" s="19"/>
    </row>
    <row r="236" spans="1:21" x14ac:dyDescent="0.2">
      <c r="A236" s="120"/>
      <c r="B236" s="114"/>
      <c r="C236" s="117"/>
      <c r="D236" s="5" t="s">
        <v>18</v>
      </c>
      <c r="E236" s="30">
        <v>121.488</v>
      </c>
      <c r="F236" s="29">
        <v>3.33</v>
      </c>
      <c r="G236" s="29">
        <v>36</v>
      </c>
      <c r="H236" s="3">
        <v>404.56</v>
      </c>
      <c r="I236" s="3">
        <v>4373.57</v>
      </c>
      <c r="J236" s="2">
        <f>(E236*F236)</f>
        <v>404.55504000000002</v>
      </c>
      <c r="K236" s="2">
        <f t="shared" ref="K236:K237" si="265">(E236*G236)</f>
        <v>4373.5680000000002</v>
      </c>
      <c r="L236" s="20">
        <f t="shared" ref="L236:L237" si="266">SUM(J236,K236)</f>
        <v>4778.1230400000004</v>
      </c>
      <c r="M236" s="21">
        <f t="shared" ref="M236:M237" si="267">SUM(J236-H236)</f>
        <v>-4.959999999982756E-3</v>
      </c>
      <c r="N236" s="21">
        <f t="shared" ref="N236:N237" si="268">SUM(K236-I236)</f>
        <v>-1.9999999994979589E-3</v>
      </c>
      <c r="O236" s="2"/>
      <c r="P236" s="2"/>
      <c r="Q236" s="1"/>
      <c r="R236" s="1"/>
      <c r="S236" s="1"/>
      <c r="T236" s="1"/>
      <c r="U236" s="19"/>
    </row>
    <row r="237" spans="1:21" x14ac:dyDescent="0.2">
      <c r="A237" s="121"/>
      <c r="B237" s="115"/>
      <c r="C237" s="118"/>
      <c r="D237" s="5" t="s">
        <v>19</v>
      </c>
      <c r="E237" s="31">
        <v>90.498000000000005</v>
      </c>
      <c r="F237" s="29">
        <v>3.33</v>
      </c>
      <c r="G237" s="29">
        <v>36</v>
      </c>
      <c r="H237" s="3">
        <v>301.36</v>
      </c>
      <c r="I237" s="3">
        <v>3257.93</v>
      </c>
      <c r="J237" s="2">
        <f>(E237*F237)</f>
        <v>301.35834</v>
      </c>
      <c r="K237" s="2">
        <f t="shared" si="265"/>
        <v>3257.9280000000003</v>
      </c>
      <c r="L237" s="20">
        <f t="shared" si="266"/>
        <v>3559.2863400000006</v>
      </c>
      <c r="M237" s="21">
        <f t="shared" si="267"/>
        <v>-1.6600000000153159E-3</v>
      </c>
      <c r="N237" s="21">
        <f t="shared" si="268"/>
        <v>-1.9999999994979589E-3</v>
      </c>
      <c r="O237" s="2"/>
      <c r="P237" s="2"/>
      <c r="Q237" s="1"/>
      <c r="R237" s="1"/>
      <c r="S237" s="1"/>
      <c r="T237" s="1"/>
      <c r="U237" s="19"/>
    </row>
    <row r="238" spans="1:21" ht="24" x14ac:dyDescent="0.2">
      <c r="A238" s="14"/>
      <c r="B238" s="14"/>
      <c r="C238" s="14"/>
      <c r="D238" s="34" t="s">
        <v>55</v>
      </c>
      <c r="E238" s="16">
        <f>SUM(E235,E236,E237)</f>
        <v>324.209</v>
      </c>
      <c r="F238" s="16"/>
      <c r="G238" s="16"/>
      <c r="H238" s="44">
        <f>SUM(H235:H237)</f>
        <v>1079.6199999999999</v>
      </c>
      <c r="I238" s="44">
        <f>SUM(I235:I237)</f>
        <v>11671.53</v>
      </c>
      <c r="J238" s="16">
        <f t="shared" ref="J238:T238" si="269">SUM(J235,J236,J237)</f>
        <v>1079.6159700000001</v>
      </c>
      <c r="K238" s="16">
        <f t="shared" si="269"/>
        <v>11671.523999999999</v>
      </c>
      <c r="L238" s="16">
        <f t="shared" si="269"/>
        <v>12751.139970000002</v>
      </c>
      <c r="M238" s="16">
        <f t="shared" si="269"/>
        <v>-4.0300000000002001E-3</v>
      </c>
      <c r="N238" s="16">
        <f t="shared" si="269"/>
        <v>-5.9999999994033715E-3</v>
      </c>
      <c r="O238" s="16">
        <f t="shared" si="269"/>
        <v>0</v>
      </c>
      <c r="P238" s="16">
        <f t="shared" si="269"/>
        <v>0</v>
      </c>
      <c r="Q238" s="16">
        <f t="shared" si="269"/>
        <v>0</v>
      </c>
      <c r="R238" s="16"/>
      <c r="S238" s="16">
        <f t="shared" si="269"/>
        <v>0</v>
      </c>
      <c r="T238" s="16">
        <f t="shared" si="269"/>
        <v>0</v>
      </c>
      <c r="U238" s="17"/>
    </row>
    <row r="239" spans="1:21" ht="24" x14ac:dyDescent="0.2">
      <c r="A239" s="73"/>
      <c r="B239" s="73"/>
      <c r="C239" s="74"/>
      <c r="D239" s="72" t="s">
        <v>58</v>
      </c>
      <c r="E239" s="75">
        <f>SUM(E226+E230+E234+E238)</f>
        <v>1309.4940000000001</v>
      </c>
      <c r="F239" s="75"/>
      <c r="G239" s="75"/>
      <c r="H239" s="76">
        <f>SUM(H226,H230,H234,H238)</f>
        <v>4360.6299999999992</v>
      </c>
      <c r="I239" s="76">
        <f>SUM(I226,I230,I234,I238)</f>
        <v>47141.75</v>
      </c>
      <c r="J239" s="75">
        <f t="shared" ref="J239:T239" si="270">SUM(J226+J230+J234+J238)</f>
        <v>4360.6150200000002</v>
      </c>
      <c r="K239" s="75">
        <f t="shared" si="270"/>
        <v>47141.783999999992</v>
      </c>
      <c r="L239" s="75">
        <f t="shared" si="270"/>
        <v>51502.399020000004</v>
      </c>
      <c r="M239" s="75">
        <f t="shared" si="270"/>
        <v>-1.4980000000036853E-2</v>
      </c>
      <c r="N239" s="75">
        <f t="shared" si="270"/>
        <v>3.4000000000560249E-2</v>
      </c>
      <c r="O239" s="75">
        <f t="shared" si="270"/>
        <v>0</v>
      </c>
      <c r="P239" s="75">
        <f t="shared" si="270"/>
        <v>0</v>
      </c>
      <c r="Q239" s="75">
        <f t="shared" si="270"/>
        <v>0</v>
      </c>
      <c r="R239" s="75"/>
      <c r="S239" s="75">
        <f t="shared" si="270"/>
        <v>0</v>
      </c>
      <c r="T239" s="75">
        <f t="shared" si="270"/>
        <v>0</v>
      </c>
      <c r="U239" s="77"/>
    </row>
    <row r="240" spans="1:21" ht="36" x14ac:dyDescent="0.2">
      <c r="A240" s="38"/>
      <c r="B240" s="38"/>
      <c r="C240" s="39"/>
      <c r="D240" s="40" t="s">
        <v>59</v>
      </c>
      <c r="E240" s="41">
        <f>E239+'2015'!E240</f>
        <v>2501.4840000000004</v>
      </c>
      <c r="F240" s="41"/>
      <c r="G240" s="41"/>
      <c r="H240" s="41">
        <f>H239+'2015'!H240</f>
        <v>8329.9599999999991</v>
      </c>
      <c r="I240" s="41">
        <f>I239+'2015'!I240</f>
        <v>80517.47</v>
      </c>
      <c r="J240" s="41">
        <f>J239+'2015'!J240</f>
        <v>8329.9417200000007</v>
      </c>
      <c r="K240" s="41">
        <f>K239+'2015'!K240</f>
        <v>80517.503999999986</v>
      </c>
      <c r="L240" s="41">
        <f>L239+'2015'!L240</f>
        <v>88847.445720000003</v>
      </c>
      <c r="M240" s="41">
        <f>M239+'2015'!M240</f>
        <v>-1.8279999999947449E-2</v>
      </c>
      <c r="N240" s="41">
        <f>N239+'2015'!N240</f>
        <v>3.4000000000787622E-2</v>
      </c>
      <c r="O240" s="41">
        <f>O239+'2015'!O240</f>
        <v>0</v>
      </c>
      <c r="P240" s="41">
        <f>P239+'2015'!P240</f>
        <v>0</v>
      </c>
      <c r="Q240" s="41">
        <f>SUM('2015'!Q240)</f>
        <v>10435.85</v>
      </c>
      <c r="R240" s="41">
        <f>SUM(I240-Q240)</f>
        <v>70081.62</v>
      </c>
      <c r="S240" s="41">
        <f>S239+'2015'!S240</f>
        <v>0</v>
      </c>
      <c r="T240" s="41">
        <f>T239+'2015'!T240</f>
        <v>0</v>
      </c>
      <c r="U240" s="42"/>
    </row>
    <row r="241" spans="4:20" ht="25.5" x14ac:dyDescent="0.2">
      <c r="D241" s="82" t="s">
        <v>60</v>
      </c>
      <c r="E241" s="80">
        <f>E23+E41+E59+E77+E95+E113+E131+E149+E167+E185+E203+E221+E239</f>
        <v>138484.10800000001</v>
      </c>
      <c r="F241" s="80"/>
      <c r="G241" s="80"/>
      <c r="H241" s="80">
        <f t="shared" ref="H241:T241" si="271">H23+H41+H59+H77+H95+H113+H131+H149+H167+H185+H203+H221+H239</f>
        <v>569472.34</v>
      </c>
      <c r="I241" s="80">
        <f t="shared" si="271"/>
        <v>4666184.1999999983</v>
      </c>
      <c r="J241" s="80">
        <f t="shared" si="271"/>
        <v>611772.04764</v>
      </c>
      <c r="K241" s="80">
        <f t="shared" si="271"/>
        <v>4985427.8879999993</v>
      </c>
      <c r="L241" s="80">
        <f t="shared" si="271"/>
        <v>5524813.9358999999</v>
      </c>
      <c r="M241" s="80">
        <f t="shared" si="271"/>
        <v>42299.715899999959</v>
      </c>
      <c r="N241" s="80">
        <f t="shared" si="271"/>
        <v>319243.68999999989</v>
      </c>
      <c r="O241" s="80">
        <f t="shared" si="271"/>
        <v>0</v>
      </c>
      <c r="P241" s="80">
        <f t="shared" si="271"/>
        <v>0</v>
      </c>
      <c r="Q241" s="80">
        <f t="shared" si="271"/>
        <v>1252100.2</v>
      </c>
      <c r="R241" s="80"/>
      <c r="S241" s="80">
        <f t="shared" si="271"/>
        <v>0</v>
      </c>
      <c r="T241" s="80">
        <f t="shared" si="271"/>
        <v>0</v>
      </c>
    </row>
  </sheetData>
  <sheetProtection password="C7D0" sheet="1" objects="1" scenarios="1"/>
  <mergeCells count="64">
    <mergeCell ref="C187:C201"/>
    <mergeCell ref="B195:B201"/>
    <mergeCell ref="B25:B39"/>
    <mergeCell ref="B43:B57"/>
    <mergeCell ref="B61:B75"/>
    <mergeCell ref="B79:B93"/>
    <mergeCell ref="B97:B111"/>
    <mergeCell ref="B205:B211"/>
    <mergeCell ref="C205:C219"/>
    <mergeCell ref="B213:B219"/>
    <mergeCell ref="B133:B147"/>
    <mergeCell ref="A133:A147"/>
    <mergeCell ref="C133:C147"/>
    <mergeCell ref="B159:B165"/>
    <mergeCell ref="A169:A183"/>
    <mergeCell ref="B169:B175"/>
    <mergeCell ref="C169:C183"/>
    <mergeCell ref="A151:A165"/>
    <mergeCell ref="B151:B157"/>
    <mergeCell ref="C151:C165"/>
    <mergeCell ref="B177:B183"/>
    <mergeCell ref="A187:A201"/>
    <mergeCell ref="B187:B193"/>
    <mergeCell ref="Q2:Q5"/>
    <mergeCell ref="S2:S5"/>
    <mergeCell ref="U2:U5"/>
    <mergeCell ref="A7:A21"/>
    <mergeCell ref="C7:C21"/>
    <mergeCell ref="P2:P5"/>
    <mergeCell ref="N2:N5"/>
    <mergeCell ref="J2:J5"/>
    <mergeCell ref="T2:T5"/>
    <mergeCell ref="F2:F5"/>
    <mergeCell ref="O2:O5"/>
    <mergeCell ref="K2:K5"/>
    <mergeCell ref="L2:L5"/>
    <mergeCell ref="M2:M5"/>
    <mergeCell ref="R2:R5"/>
    <mergeCell ref="C1:D1"/>
    <mergeCell ref="A2:A5"/>
    <mergeCell ref="B2:B5"/>
    <mergeCell ref="C2:C5"/>
    <mergeCell ref="D2:E4"/>
    <mergeCell ref="A25:A39"/>
    <mergeCell ref="C25:C39"/>
    <mergeCell ref="H2:I4"/>
    <mergeCell ref="B7:B21"/>
    <mergeCell ref="G2:G5"/>
    <mergeCell ref="A223:A237"/>
    <mergeCell ref="B223:B229"/>
    <mergeCell ref="C223:C237"/>
    <mergeCell ref="B231:B237"/>
    <mergeCell ref="A43:A57"/>
    <mergeCell ref="C43:C57"/>
    <mergeCell ref="A79:A93"/>
    <mergeCell ref="C79:C93"/>
    <mergeCell ref="A61:A75"/>
    <mergeCell ref="C61:C75"/>
    <mergeCell ref="C115:C129"/>
    <mergeCell ref="A97:A111"/>
    <mergeCell ref="C97:C111"/>
    <mergeCell ref="A115:A129"/>
    <mergeCell ref="B115:B129"/>
    <mergeCell ref="A205:A219"/>
  </mergeCells>
  <pageMargins left="0.7" right="0.59" top="0.75" bottom="0.75" header="0.3" footer="0.3"/>
  <pageSetup paperSize="9" scale="53" orientation="landscape" r:id="rId1"/>
  <rowBreaks count="4" manualBreakCount="4">
    <brk id="42" max="19" man="1"/>
    <brk id="96" max="19" man="1"/>
    <brk id="150" max="19" man="1"/>
    <brk id="204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9"/>
  <sheetViews>
    <sheetView topLeftCell="A121" zoomScale="84" zoomScaleNormal="84" zoomScaleSheetLayoutView="80" workbookViewId="0">
      <selection activeCell="I50" sqref="I50"/>
    </sheetView>
  </sheetViews>
  <sheetFormatPr defaultRowHeight="12.75" x14ac:dyDescent="0.2"/>
  <cols>
    <col min="4" max="4" width="11.140625" customWidth="1"/>
    <col min="8" max="8" width="11.140625" customWidth="1"/>
    <col min="9" max="9" width="13.85546875" customWidth="1"/>
    <col min="10" max="10" width="12.28515625" customWidth="1"/>
    <col min="11" max="11" width="12.140625" customWidth="1"/>
    <col min="12" max="12" width="14.140625" customWidth="1"/>
    <col min="13" max="13" width="13.7109375" customWidth="1"/>
    <col min="14" max="14" width="12.7109375" customWidth="1"/>
    <col min="17" max="18" width="11.85546875" customWidth="1"/>
    <col min="21" max="21" width="12.28515625" customWidth="1"/>
  </cols>
  <sheetData>
    <row r="1" spans="1:21" ht="15" customHeight="1" x14ac:dyDescent="0.25">
      <c r="A1" s="8"/>
      <c r="B1" s="9" t="s">
        <v>0</v>
      </c>
      <c r="C1" s="136">
        <v>2017</v>
      </c>
      <c r="D1" s="137"/>
      <c r="E1" s="10"/>
      <c r="F1" s="11"/>
      <c r="G1" s="11"/>
      <c r="H1" s="10"/>
      <c r="I1" s="10"/>
      <c r="J1" s="11"/>
      <c r="K1" s="11"/>
      <c r="L1" s="11"/>
      <c r="M1" s="10"/>
      <c r="N1" s="10"/>
      <c r="O1" s="11"/>
      <c r="P1" s="10"/>
      <c r="Q1" s="10"/>
      <c r="R1" s="10"/>
      <c r="S1" s="10"/>
      <c r="T1" s="10"/>
      <c r="U1" s="10"/>
    </row>
    <row r="2" spans="1:21" x14ac:dyDescent="0.2">
      <c r="A2" s="116" t="s">
        <v>1</v>
      </c>
      <c r="B2" s="116" t="s">
        <v>2</v>
      </c>
      <c r="C2" s="144" t="s">
        <v>3</v>
      </c>
      <c r="D2" s="147" t="s">
        <v>4</v>
      </c>
      <c r="E2" s="148"/>
      <c r="F2" s="116" t="s">
        <v>50</v>
      </c>
      <c r="G2" s="116" t="s">
        <v>51</v>
      </c>
      <c r="H2" s="138" t="s">
        <v>47</v>
      </c>
      <c r="I2" s="139"/>
      <c r="J2" s="116" t="s">
        <v>46</v>
      </c>
      <c r="K2" s="116" t="s">
        <v>45</v>
      </c>
      <c r="L2" s="116" t="s">
        <v>5</v>
      </c>
      <c r="M2" s="116" t="s">
        <v>44</v>
      </c>
      <c r="N2" s="116" t="s">
        <v>43</v>
      </c>
      <c r="O2" s="116" t="s">
        <v>40</v>
      </c>
      <c r="P2" s="116" t="s">
        <v>41</v>
      </c>
      <c r="Q2" s="116" t="s">
        <v>37</v>
      </c>
      <c r="R2" s="116" t="s">
        <v>61</v>
      </c>
      <c r="S2" s="116" t="s">
        <v>38</v>
      </c>
      <c r="T2" s="116" t="s">
        <v>39</v>
      </c>
      <c r="U2" s="116" t="s">
        <v>42</v>
      </c>
    </row>
    <row r="3" spans="1:21" x14ac:dyDescent="0.2">
      <c r="A3" s="117"/>
      <c r="B3" s="117"/>
      <c r="C3" s="145"/>
      <c r="D3" s="149"/>
      <c r="E3" s="150"/>
      <c r="F3" s="117"/>
      <c r="G3" s="117"/>
      <c r="H3" s="140"/>
      <c r="I3" s="141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x14ac:dyDescent="0.2">
      <c r="A4" s="117"/>
      <c r="B4" s="117"/>
      <c r="C4" s="145"/>
      <c r="D4" s="151"/>
      <c r="E4" s="152"/>
      <c r="F4" s="117"/>
      <c r="G4" s="117"/>
      <c r="H4" s="142"/>
      <c r="I4" s="143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ht="35.25" customHeight="1" x14ac:dyDescent="0.2">
      <c r="A5" s="118"/>
      <c r="B5" s="118"/>
      <c r="C5" s="146"/>
      <c r="D5" s="32" t="s">
        <v>6</v>
      </c>
      <c r="E5" s="32" t="s">
        <v>7</v>
      </c>
      <c r="F5" s="118"/>
      <c r="G5" s="118"/>
      <c r="H5" s="64" t="s">
        <v>48</v>
      </c>
      <c r="I5" s="64" t="s">
        <v>49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x14ac:dyDescent="0.2">
      <c r="A6" s="12">
        <v>1</v>
      </c>
      <c r="B6" s="12">
        <v>2</v>
      </c>
      <c r="C6" s="12">
        <v>3</v>
      </c>
      <c r="D6" s="22">
        <v>4</v>
      </c>
      <c r="E6" s="22">
        <v>5</v>
      </c>
      <c r="F6" s="22">
        <v>11</v>
      </c>
      <c r="G6" s="22">
        <v>11</v>
      </c>
      <c r="H6" s="12"/>
      <c r="I6" s="12"/>
      <c r="J6" s="12">
        <v>8</v>
      </c>
      <c r="K6" s="12">
        <v>9</v>
      </c>
      <c r="L6" s="12">
        <v>10</v>
      </c>
      <c r="M6" s="12">
        <v>17</v>
      </c>
      <c r="N6" s="12">
        <v>18</v>
      </c>
      <c r="O6" s="12">
        <v>14</v>
      </c>
      <c r="P6" s="12">
        <v>15</v>
      </c>
      <c r="Q6" s="12">
        <v>20</v>
      </c>
      <c r="R6" s="12"/>
      <c r="S6" s="12">
        <v>21</v>
      </c>
      <c r="T6" s="12">
        <v>22</v>
      </c>
      <c r="U6" s="13">
        <v>23</v>
      </c>
    </row>
    <row r="7" spans="1:21" x14ac:dyDescent="0.2">
      <c r="A7" s="119">
        <v>1</v>
      </c>
      <c r="B7" s="125" t="s">
        <v>36</v>
      </c>
      <c r="C7" s="128" t="s">
        <v>21</v>
      </c>
      <c r="D7" s="24" t="s">
        <v>8</v>
      </c>
      <c r="E7" s="90">
        <v>3228.04</v>
      </c>
      <c r="F7" s="91">
        <v>5.98</v>
      </c>
      <c r="G7" s="91">
        <v>40</v>
      </c>
      <c r="H7" s="92">
        <v>19303.68</v>
      </c>
      <c r="I7" s="92">
        <v>129121.60000000001</v>
      </c>
      <c r="J7" s="20">
        <f>(E7*F7)</f>
        <v>19303.679200000002</v>
      </c>
      <c r="K7" s="20">
        <f>SUM(E7*G7)</f>
        <v>129121.60000000001</v>
      </c>
      <c r="L7" s="20">
        <f>SUM(J7,K7)</f>
        <v>148425.27920000002</v>
      </c>
      <c r="M7" s="21">
        <f>SUM(J7-H7)</f>
        <v>-7.9999999798019417E-4</v>
      </c>
      <c r="N7" s="21">
        <f>SUM(K7-I7)</f>
        <v>0</v>
      </c>
      <c r="O7" s="20"/>
      <c r="P7" s="20"/>
      <c r="Q7" s="97"/>
      <c r="R7" s="97"/>
      <c r="S7" s="97"/>
      <c r="T7" s="21"/>
      <c r="U7" s="18"/>
    </row>
    <row r="8" spans="1:21" x14ac:dyDescent="0.2">
      <c r="A8" s="120"/>
      <c r="B8" s="126"/>
      <c r="C8" s="129"/>
      <c r="D8" s="27" t="s">
        <v>9</v>
      </c>
      <c r="E8" s="93">
        <v>4448.62</v>
      </c>
      <c r="F8" s="91">
        <v>5.98</v>
      </c>
      <c r="G8" s="91">
        <v>40</v>
      </c>
      <c r="H8" s="92">
        <v>26602.75</v>
      </c>
      <c r="I8" s="92">
        <v>177944.8</v>
      </c>
      <c r="J8" s="20">
        <f t="shared" ref="J8:J21" si="0">(E8*F8)</f>
        <v>26602.747600000002</v>
      </c>
      <c r="K8" s="20">
        <f>SUM(E8*G8)</f>
        <v>177944.8</v>
      </c>
      <c r="L8" s="20">
        <f t="shared" ref="L8:L9" si="1">SUM(J8,K8)</f>
        <v>204547.54759999999</v>
      </c>
      <c r="M8" s="21">
        <f t="shared" ref="M8:N9" si="2">SUM(J8-H8)</f>
        <v>-2.3999999975785613E-3</v>
      </c>
      <c r="N8" s="21">
        <f t="shared" si="2"/>
        <v>0</v>
      </c>
      <c r="O8" s="2"/>
      <c r="P8" s="2"/>
      <c r="Q8" s="98"/>
      <c r="R8" s="97"/>
      <c r="S8" s="98"/>
      <c r="T8" s="1"/>
      <c r="U8" s="19"/>
    </row>
    <row r="9" spans="1:21" x14ac:dyDescent="0.2">
      <c r="A9" s="120"/>
      <c r="B9" s="126"/>
      <c r="C9" s="129"/>
      <c r="D9" s="27" t="s">
        <v>10</v>
      </c>
      <c r="E9" s="93">
        <v>6341.08</v>
      </c>
      <c r="F9" s="91">
        <v>5.98</v>
      </c>
      <c r="G9" s="91">
        <v>40</v>
      </c>
      <c r="H9" s="92">
        <v>37919.660000000003</v>
      </c>
      <c r="I9" s="92">
        <v>253643.2</v>
      </c>
      <c r="J9" s="20">
        <f t="shared" si="0"/>
        <v>37919.6584</v>
      </c>
      <c r="K9" s="20">
        <f>SUM(E9*G9)</f>
        <v>253643.2</v>
      </c>
      <c r="L9" s="20">
        <f t="shared" si="1"/>
        <v>291562.85840000003</v>
      </c>
      <c r="M9" s="21">
        <f t="shared" si="2"/>
        <v>-1.6000000032363459E-3</v>
      </c>
      <c r="N9" s="21">
        <f t="shared" si="2"/>
        <v>0</v>
      </c>
      <c r="O9" s="2"/>
      <c r="P9" s="2"/>
      <c r="Q9" s="98"/>
      <c r="R9" s="97"/>
      <c r="S9" s="98"/>
      <c r="T9" s="1"/>
      <c r="U9" s="19"/>
    </row>
    <row r="10" spans="1:21" ht="24" x14ac:dyDescent="0.2">
      <c r="A10" s="120"/>
      <c r="B10" s="126"/>
      <c r="C10" s="129"/>
      <c r="D10" s="34" t="s">
        <v>52</v>
      </c>
      <c r="E10" s="16">
        <f>SUM(E7,E8,E9)</f>
        <v>14017.74</v>
      </c>
      <c r="F10" s="16"/>
      <c r="G10" s="16"/>
      <c r="H10" s="44">
        <f>SUM(H7:H9)</f>
        <v>83826.09</v>
      </c>
      <c r="I10" s="44">
        <f>SUM(I7:I9)</f>
        <v>560709.60000000009</v>
      </c>
      <c r="J10" s="16">
        <f t="shared" ref="J10:T10" si="3">SUM(J7,J8,J9)</f>
        <v>83826.085200000001</v>
      </c>
      <c r="K10" s="16">
        <f t="shared" si="3"/>
        <v>560709.60000000009</v>
      </c>
      <c r="L10" s="16">
        <f t="shared" si="3"/>
        <v>644535.68520000007</v>
      </c>
      <c r="M10" s="16">
        <f t="shared" si="3"/>
        <v>-4.7999999987951014E-3</v>
      </c>
      <c r="N10" s="16">
        <f t="shared" si="3"/>
        <v>0</v>
      </c>
      <c r="O10" s="16">
        <f t="shared" si="3"/>
        <v>0</v>
      </c>
      <c r="P10" s="16">
        <f t="shared" si="3"/>
        <v>0</v>
      </c>
      <c r="Q10" s="99">
        <f t="shared" si="3"/>
        <v>0</v>
      </c>
      <c r="R10" s="99"/>
      <c r="S10" s="99">
        <f t="shared" si="3"/>
        <v>0</v>
      </c>
      <c r="T10" s="16">
        <f t="shared" si="3"/>
        <v>0</v>
      </c>
      <c r="U10" s="17"/>
    </row>
    <row r="11" spans="1:21" x14ac:dyDescent="0.2">
      <c r="A11" s="120"/>
      <c r="B11" s="126"/>
      <c r="C11" s="129"/>
      <c r="D11" s="27" t="s">
        <v>11</v>
      </c>
      <c r="E11" s="93">
        <v>5086.3999999999996</v>
      </c>
      <c r="F11" s="91">
        <v>5.98</v>
      </c>
      <c r="G11" s="91">
        <v>40</v>
      </c>
      <c r="H11" s="92">
        <v>30416.67</v>
      </c>
      <c r="I11" s="92">
        <v>203456</v>
      </c>
      <c r="J11" s="20">
        <f t="shared" si="0"/>
        <v>30416.671999999999</v>
      </c>
      <c r="K11" s="20">
        <f>(E11*G11)</f>
        <v>203456</v>
      </c>
      <c r="L11" s="20">
        <f>SUM(J11,K11)</f>
        <v>233872.67199999999</v>
      </c>
      <c r="M11" s="21">
        <f>SUM(J11-H11)</f>
        <v>2.0000000004074536E-3</v>
      </c>
      <c r="N11" s="21">
        <f>SUM(K11-I11)</f>
        <v>0</v>
      </c>
      <c r="O11" s="2"/>
      <c r="P11" s="2"/>
      <c r="Q11" s="98"/>
      <c r="R11" s="97"/>
      <c r="S11" s="98"/>
      <c r="T11" s="1"/>
      <c r="U11" s="19"/>
    </row>
    <row r="12" spans="1:21" x14ac:dyDescent="0.2">
      <c r="A12" s="120"/>
      <c r="B12" s="126"/>
      <c r="C12" s="129"/>
      <c r="D12" s="27" t="s">
        <v>12</v>
      </c>
      <c r="E12" s="93">
        <v>5406.66</v>
      </c>
      <c r="F12" s="91">
        <v>5.98</v>
      </c>
      <c r="G12" s="91">
        <v>40</v>
      </c>
      <c r="H12" s="92">
        <v>32331.83</v>
      </c>
      <c r="I12" s="92">
        <v>216266.4</v>
      </c>
      <c r="J12" s="20">
        <f t="shared" si="0"/>
        <v>32331.826800000003</v>
      </c>
      <c r="K12" s="20">
        <f>(E12*G12)</f>
        <v>216266.4</v>
      </c>
      <c r="L12" s="20">
        <f t="shared" ref="L12:L13" si="4">SUM(J12,K12)</f>
        <v>248598.2268</v>
      </c>
      <c r="M12" s="21">
        <f t="shared" ref="M12:N13" si="5">SUM(J12-H12)</f>
        <v>-3.1999999991967343E-3</v>
      </c>
      <c r="N12" s="21">
        <f t="shared" si="5"/>
        <v>0</v>
      </c>
      <c r="O12" s="2"/>
      <c r="P12" s="2"/>
      <c r="Q12" s="98"/>
      <c r="R12" s="97"/>
      <c r="S12" s="98"/>
      <c r="T12" s="1"/>
      <c r="U12" s="19"/>
    </row>
    <row r="13" spans="1:21" x14ac:dyDescent="0.2">
      <c r="A13" s="120"/>
      <c r="B13" s="126"/>
      <c r="C13" s="129"/>
      <c r="D13" s="27" t="s">
        <v>13</v>
      </c>
      <c r="E13" s="93">
        <v>5381.1</v>
      </c>
      <c r="F13" s="91">
        <v>5.98</v>
      </c>
      <c r="G13" s="91">
        <v>40</v>
      </c>
      <c r="H13" s="92">
        <v>32178.98</v>
      </c>
      <c r="I13" s="92">
        <v>215244</v>
      </c>
      <c r="J13" s="20">
        <f t="shared" si="0"/>
        <v>32178.978000000003</v>
      </c>
      <c r="K13" s="20">
        <f>(E13*G13)</f>
        <v>215244</v>
      </c>
      <c r="L13" s="20">
        <f t="shared" si="4"/>
        <v>247422.978</v>
      </c>
      <c r="M13" s="21">
        <f t="shared" si="5"/>
        <v>-1.9999999967694748E-3</v>
      </c>
      <c r="N13" s="21">
        <f t="shared" si="5"/>
        <v>0</v>
      </c>
      <c r="O13" s="2"/>
      <c r="P13" s="2"/>
      <c r="Q13" s="98">
        <v>352798</v>
      </c>
      <c r="R13" s="97"/>
      <c r="S13" s="98"/>
      <c r="T13" s="1"/>
      <c r="U13" s="19"/>
    </row>
    <row r="14" spans="1:21" ht="24" x14ac:dyDescent="0.2">
      <c r="A14" s="120"/>
      <c r="B14" s="126"/>
      <c r="C14" s="129"/>
      <c r="D14" s="34" t="s">
        <v>53</v>
      </c>
      <c r="E14" s="16">
        <f>SUM(E11,E12,E13)</f>
        <v>15874.16</v>
      </c>
      <c r="F14" s="16"/>
      <c r="G14" s="16"/>
      <c r="H14" s="44">
        <f>SUM(H11:H13)</f>
        <v>94927.48</v>
      </c>
      <c r="I14" s="44">
        <f>SUM(I11:I13)</f>
        <v>634966.4</v>
      </c>
      <c r="J14" s="16">
        <f t="shared" ref="J14:T14" si="6">SUM(J11,J12,J13)</f>
        <v>94927.476800000004</v>
      </c>
      <c r="K14" s="16">
        <f t="shared" si="6"/>
        <v>634966.4</v>
      </c>
      <c r="L14" s="16">
        <f t="shared" si="6"/>
        <v>729893.87679999997</v>
      </c>
      <c r="M14" s="16">
        <f t="shared" si="6"/>
        <v>-3.1999999955587555E-3</v>
      </c>
      <c r="N14" s="16">
        <f t="shared" si="6"/>
        <v>0</v>
      </c>
      <c r="O14" s="16">
        <f t="shared" si="6"/>
        <v>0</v>
      </c>
      <c r="P14" s="16">
        <f t="shared" si="6"/>
        <v>0</v>
      </c>
      <c r="Q14" s="99">
        <f t="shared" si="6"/>
        <v>352798</v>
      </c>
      <c r="R14" s="99"/>
      <c r="S14" s="99">
        <f t="shared" si="6"/>
        <v>0</v>
      </c>
      <c r="T14" s="16">
        <f t="shared" si="6"/>
        <v>0</v>
      </c>
      <c r="U14" s="17"/>
    </row>
    <row r="15" spans="1:21" x14ac:dyDescent="0.2">
      <c r="A15" s="120"/>
      <c r="B15" s="134"/>
      <c r="C15" s="129"/>
      <c r="D15" s="27" t="s">
        <v>14</v>
      </c>
      <c r="E15" s="93">
        <v>4858.66</v>
      </c>
      <c r="F15" s="91">
        <v>5.98</v>
      </c>
      <c r="G15" s="91">
        <v>40</v>
      </c>
      <c r="H15" s="92">
        <v>29054.79</v>
      </c>
      <c r="I15" s="92">
        <v>194346.4</v>
      </c>
      <c r="J15" s="20">
        <f t="shared" si="0"/>
        <v>29054.786800000002</v>
      </c>
      <c r="K15" s="20">
        <f>(E15*G15)</f>
        <v>194346.4</v>
      </c>
      <c r="L15" s="20">
        <f>SUM(J15,K15)</f>
        <v>223401.1868</v>
      </c>
      <c r="M15" s="21">
        <f>SUM(J15-H15)</f>
        <v>-3.1999999991967343E-3</v>
      </c>
      <c r="N15" s="21">
        <f>SUM(K15-I15)</f>
        <v>0</v>
      </c>
      <c r="O15" s="2"/>
      <c r="P15" s="2"/>
      <c r="Q15" s="98"/>
      <c r="R15" s="97"/>
      <c r="S15" s="98"/>
      <c r="T15" s="1"/>
      <c r="U15" s="19"/>
    </row>
    <row r="16" spans="1:21" x14ac:dyDescent="0.2">
      <c r="A16" s="120"/>
      <c r="B16" s="134"/>
      <c r="C16" s="129"/>
      <c r="D16" s="27" t="s">
        <v>15</v>
      </c>
      <c r="E16" s="93">
        <v>4804.26</v>
      </c>
      <c r="F16" s="91">
        <v>5.98</v>
      </c>
      <c r="G16" s="91">
        <v>40</v>
      </c>
      <c r="H16" s="92">
        <v>28729.47</v>
      </c>
      <c r="I16" s="92">
        <v>192170.4</v>
      </c>
      <c r="J16" s="20">
        <f t="shared" si="0"/>
        <v>28729.474800000004</v>
      </c>
      <c r="K16" s="20">
        <f>(E16*G16)</f>
        <v>192170.40000000002</v>
      </c>
      <c r="L16" s="20">
        <f t="shared" ref="L16:L17" si="7">SUM(J16,K16)</f>
        <v>220899.87480000002</v>
      </c>
      <c r="M16" s="21">
        <f t="shared" ref="M16:N17" si="8">SUM(J16-H16)</f>
        <v>4.8000000024330802E-3</v>
      </c>
      <c r="N16" s="21">
        <f t="shared" si="8"/>
        <v>2.9103830456733704E-11</v>
      </c>
      <c r="O16" s="2"/>
      <c r="P16" s="2"/>
      <c r="Q16" s="98"/>
      <c r="R16" s="97"/>
      <c r="S16" s="98"/>
      <c r="T16" s="1"/>
      <c r="U16" s="19"/>
    </row>
    <row r="17" spans="1:21" x14ac:dyDescent="0.2">
      <c r="A17" s="120"/>
      <c r="B17" s="134"/>
      <c r="C17" s="129"/>
      <c r="D17" s="27" t="s">
        <v>16</v>
      </c>
      <c r="E17" s="93">
        <v>4623.68</v>
      </c>
      <c r="F17" s="91">
        <v>5.98</v>
      </c>
      <c r="G17" s="91">
        <v>40</v>
      </c>
      <c r="H17" s="92">
        <v>27649.61</v>
      </c>
      <c r="I17" s="92">
        <v>184947.20000000001</v>
      </c>
      <c r="J17" s="20">
        <f t="shared" si="0"/>
        <v>27649.606400000004</v>
      </c>
      <c r="K17" s="20">
        <f>(E17*G17)</f>
        <v>184947.20000000001</v>
      </c>
      <c r="L17" s="20">
        <f t="shared" si="7"/>
        <v>212596.8064</v>
      </c>
      <c r="M17" s="21">
        <f t="shared" si="8"/>
        <v>-3.599999996367842E-3</v>
      </c>
      <c r="N17" s="21">
        <f t="shared" si="8"/>
        <v>0</v>
      </c>
      <c r="O17" s="2"/>
      <c r="P17" s="2"/>
      <c r="Q17" s="98"/>
      <c r="R17" s="97"/>
      <c r="S17" s="98"/>
      <c r="T17" s="1"/>
      <c r="U17" s="19"/>
    </row>
    <row r="18" spans="1:21" ht="24" x14ac:dyDescent="0.2">
      <c r="A18" s="120"/>
      <c r="B18" s="134"/>
      <c r="C18" s="129"/>
      <c r="D18" s="34" t="s">
        <v>54</v>
      </c>
      <c r="E18" s="16">
        <f>SUM(E15,E16,E17)</f>
        <v>14286.6</v>
      </c>
      <c r="F18" s="16"/>
      <c r="G18" s="16"/>
      <c r="H18" s="44">
        <f>SUM(H15:H17)</f>
        <v>85433.87</v>
      </c>
      <c r="I18" s="44">
        <f>SUM(I15:I17)</f>
        <v>571464</v>
      </c>
      <c r="J18" s="16">
        <f t="shared" ref="J18:T18" si="9">SUM(J15,J16,J17)</f>
        <v>85433.868000000017</v>
      </c>
      <c r="K18" s="16">
        <f t="shared" si="9"/>
        <v>571464</v>
      </c>
      <c r="L18" s="16">
        <f t="shared" si="9"/>
        <v>656897.86800000002</v>
      </c>
      <c r="M18" s="16">
        <f t="shared" si="9"/>
        <v>-1.999999993131496E-3</v>
      </c>
      <c r="N18" s="16">
        <f t="shared" si="9"/>
        <v>2.9103830456733704E-11</v>
      </c>
      <c r="O18" s="16">
        <f t="shared" si="9"/>
        <v>0</v>
      </c>
      <c r="P18" s="16">
        <f t="shared" si="9"/>
        <v>0</v>
      </c>
      <c r="Q18" s="99">
        <f t="shared" si="9"/>
        <v>0</v>
      </c>
      <c r="R18" s="99"/>
      <c r="S18" s="99">
        <f t="shared" si="9"/>
        <v>0</v>
      </c>
      <c r="T18" s="16">
        <f t="shared" si="9"/>
        <v>0</v>
      </c>
      <c r="U18" s="17"/>
    </row>
    <row r="19" spans="1:21" x14ac:dyDescent="0.2">
      <c r="A19" s="120"/>
      <c r="B19" s="134"/>
      <c r="C19" s="129"/>
      <c r="D19" s="27" t="s">
        <v>17</v>
      </c>
      <c r="E19" s="93">
        <v>5373.4</v>
      </c>
      <c r="F19" s="91">
        <v>5.98</v>
      </c>
      <c r="G19" s="91">
        <v>40</v>
      </c>
      <c r="H19" s="92">
        <v>32132.93</v>
      </c>
      <c r="I19" s="92">
        <v>214936</v>
      </c>
      <c r="J19" s="20">
        <f t="shared" si="0"/>
        <v>32132.932000000001</v>
      </c>
      <c r="K19" s="20">
        <f>(E19*G19)</f>
        <v>214936</v>
      </c>
      <c r="L19" s="20">
        <f>SUM(J19,K19)</f>
        <v>247068.932</v>
      </c>
      <c r="M19" s="21">
        <f>SUM(J19-H19)</f>
        <v>2.0000000004074536E-3</v>
      </c>
      <c r="N19" s="21">
        <f>SUM(K19-I19)</f>
        <v>0</v>
      </c>
      <c r="O19" s="2"/>
      <c r="P19" s="2"/>
      <c r="Q19" s="98"/>
      <c r="R19" s="97"/>
      <c r="S19" s="98"/>
      <c r="T19" s="1"/>
      <c r="U19" s="19"/>
    </row>
    <row r="20" spans="1:21" x14ac:dyDescent="0.2">
      <c r="A20" s="120"/>
      <c r="B20" s="134"/>
      <c r="C20" s="129"/>
      <c r="D20" s="27" t="s">
        <v>18</v>
      </c>
      <c r="E20" s="93">
        <v>5792</v>
      </c>
      <c r="F20" s="91">
        <v>5.98</v>
      </c>
      <c r="G20" s="91">
        <v>40</v>
      </c>
      <c r="H20" s="92">
        <v>34636.160000000003</v>
      </c>
      <c r="I20" s="92">
        <v>231680</v>
      </c>
      <c r="J20" s="20">
        <f t="shared" si="0"/>
        <v>34636.160000000003</v>
      </c>
      <c r="K20" s="20">
        <f>(E20*G20)</f>
        <v>231680</v>
      </c>
      <c r="L20" s="20">
        <f t="shared" ref="L20:L21" si="10">SUM(J20,K20)</f>
        <v>266316.16000000003</v>
      </c>
      <c r="M20" s="21">
        <f t="shared" ref="M20:N21" si="11">SUM(J20-H20)</f>
        <v>0</v>
      </c>
      <c r="N20" s="21">
        <f t="shared" si="11"/>
        <v>0</v>
      </c>
      <c r="O20" s="2"/>
      <c r="P20" s="2"/>
      <c r="Q20" s="98"/>
      <c r="R20" s="97"/>
      <c r="S20" s="98"/>
      <c r="T20" s="1"/>
      <c r="U20" s="19"/>
    </row>
    <row r="21" spans="1:21" x14ac:dyDescent="0.2">
      <c r="A21" s="121"/>
      <c r="B21" s="135"/>
      <c r="C21" s="130"/>
      <c r="D21" s="27" t="s">
        <v>19</v>
      </c>
      <c r="E21" s="93">
        <v>4397.18</v>
      </c>
      <c r="F21" s="91">
        <v>5.98</v>
      </c>
      <c r="G21" s="91">
        <v>40</v>
      </c>
      <c r="H21" s="92">
        <v>26295.14</v>
      </c>
      <c r="I21" s="92">
        <v>175887.2</v>
      </c>
      <c r="J21" s="20">
        <f t="shared" si="0"/>
        <v>26295.136400000003</v>
      </c>
      <c r="K21" s="20">
        <f>(E21*G21)</f>
        <v>175887.2</v>
      </c>
      <c r="L21" s="20">
        <f t="shared" si="10"/>
        <v>202182.33640000003</v>
      </c>
      <c r="M21" s="21">
        <f t="shared" si="11"/>
        <v>-3.599999996367842E-3</v>
      </c>
      <c r="N21" s="21">
        <f t="shared" si="11"/>
        <v>0</v>
      </c>
      <c r="O21" s="2"/>
      <c r="P21" s="2"/>
      <c r="Q21" s="98"/>
      <c r="R21" s="97"/>
      <c r="S21" s="98"/>
      <c r="T21" s="1"/>
      <c r="U21" s="19"/>
    </row>
    <row r="22" spans="1:21" ht="24" x14ac:dyDescent="0.2">
      <c r="A22" s="14"/>
      <c r="B22" s="14"/>
      <c r="C22" s="23"/>
      <c r="D22" s="34" t="s">
        <v>55</v>
      </c>
      <c r="E22" s="16">
        <f>SUM(E19,E20,E21)</f>
        <v>15562.58</v>
      </c>
      <c r="F22" s="16"/>
      <c r="G22" s="16"/>
      <c r="H22" s="44">
        <f>SUM(H19:H21)</f>
        <v>93064.23</v>
      </c>
      <c r="I22" s="44">
        <f>SUM(I19:I21)</f>
        <v>622503.19999999995</v>
      </c>
      <c r="J22" s="16">
        <f t="shared" ref="J22:T22" si="12">SUM(J19,J20,J21)</f>
        <v>93064.228400000007</v>
      </c>
      <c r="K22" s="16">
        <f t="shared" si="12"/>
        <v>622503.19999999995</v>
      </c>
      <c r="L22" s="16">
        <f t="shared" si="12"/>
        <v>715567.42840000009</v>
      </c>
      <c r="M22" s="16">
        <f t="shared" si="12"/>
        <v>-1.5999999959603883E-3</v>
      </c>
      <c r="N22" s="16">
        <f t="shared" si="12"/>
        <v>0</v>
      </c>
      <c r="O22" s="16">
        <f t="shared" si="12"/>
        <v>0</v>
      </c>
      <c r="P22" s="16">
        <f t="shared" si="12"/>
        <v>0</v>
      </c>
      <c r="Q22" s="99">
        <f t="shared" si="12"/>
        <v>0</v>
      </c>
      <c r="R22" s="99"/>
      <c r="S22" s="99">
        <f t="shared" si="12"/>
        <v>0</v>
      </c>
      <c r="T22" s="16">
        <f t="shared" si="12"/>
        <v>0</v>
      </c>
      <c r="U22" s="17"/>
    </row>
    <row r="23" spans="1:21" ht="21.75" customHeight="1" x14ac:dyDescent="0.2">
      <c r="A23" s="73"/>
      <c r="B23" s="73"/>
      <c r="C23" s="74"/>
      <c r="D23" s="72" t="s">
        <v>58</v>
      </c>
      <c r="E23" s="75">
        <f>SUM(E10+E14+E18+E22)</f>
        <v>59741.08</v>
      </c>
      <c r="F23" s="75"/>
      <c r="G23" s="75"/>
      <c r="H23" s="75">
        <f t="shared" ref="H23:T23" si="13">SUM(H10+H14+H18+H22)</f>
        <v>357251.67</v>
      </c>
      <c r="I23" s="75">
        <f t="shared" si="13"/>
        <v>2389643.2000000002</v>
      </c>
      <c r="J23" s="75">
        <f t="shared" si="13"/>
        <v>357251.65840000007</v>
      </c>
      <c r="K23" s="75">
        <f t="shared" si="13"/>
        <v>2389643.2000000002</v>
      </c>
      <c r="L23" s="75">
        <f t="shared" si="13"/>
        <v>2746894.8584000003</v>
      </c>
      <c r="M23" s="75">
        <f t="shared" si="13"/>
        <v>-1.1599999983445741E-2</v>
      </c>
      <c r="N23" s="75">
        <f t="shared" si="13"/>
        <v>2.9103830456733704E-11</v>
      </c>
      <c r="O23" s="75">
        <f t="shared" si="13"/>
        <v>0</v>
      </c>
      <c r="P23" s="75">
        <f t="shared" si="13"/>
        <v>0</v>
      </c>
      <c r="Q23" s="100">
        <f t="shared" si="13"/>
        <v>352798</v>
      </c>
      <c r="R23" s="100"/>
      <c r="S23" s="100">
        <f t="shared" si="13"/>
        <v>0</v>
      </c>
      <c r="T23" s="75">
        <f t="shared" si="13"/>
        <v>0</v>
      </c>
      <c r="U23" s="77"/>
    </row>
    <row r="24" spans="1:21" ht="36" x14ac:dyDescent="0.2">
      <c r="A24" s="38"/>
      <c r="B24" s="38"/>
      <c r="C24" s="39"/>
      <c r="D24" s="40" t="s">
        <v>59</v>
      </c>
      <c r="E24" s="41">
        <f>E23+'2016'!E24</f>
        <v>459480.64999999997</v>
      </c>
      <c r="F24" s="41"/>
      <c r="G24" s="41"/>
      <c r="H24" s="41">
        <f>H23+'2016'!H24</f>
        <v>2264009.39</v>
      </c>
      <c r="I24" s="41">
        <f>I23+'2016'!I24</f>
        <v>8976517.1500000004</v>
      </c>
      <c r="J24" s="41">
        <f>J23+'2016'!J24</f>
        <v>2264009.4073000001</v>
      </c>
      <c r="K24" s="41">
        <f>K23+'2016'!K24</f>
        <v>8976517.1500000004</v>
      </c>
      <c r="L24" s="41">
        <f>L23+'2016'!L24</f>
        <v>11240526.5573</v>
      </c>
      <c r="M24" s="41">
        <f>M23+'2016'!M24</f>
        <v>1.7299999879469397E-2</v>
      </c>
      <c r="N24" s="41">
        <f>N23+'2016'!N24</f>
        <v>-3.637978807091713E-12</v>
      </c>
      <c r="O24" s="41">
        <f>O23+'2016'!O24</f>
        <v>0</v>
      </c>
      <c r="P24" s="41">
        <f>P23+'2016'!P24</f>
        <v>0</v>
      </c>
      <c r="Q24" s="101">
        <f>Q23+'2016'!Q24</f>
        <v>3171378.2</v>
      </c>
      <c r="R24" s="101">
        <f>SUM(I24-Q24)</f>
        <v>5805138.9500000002</v>
      </c>
      <c r="S24" s="101">
        <f>S23+'2016'!S24</f>
        <v>0</v>
      </c>
      <c r="T24" s="41">
        <f>T23+'2016'!T24</f>
        <v>0</v>
      </c>
      <c r="U24" s="41">
        <f>U23+'2016'!U24</f>
        <v>0</v>
      </c>
    </row>
    <row r="25" spans="1:21" x14ac:dyDescent="0.2">
      <c r="A25" s="119">
        <v>2</v>
      </c>
      <c r="B25" s="125" t="s">
        <v>32</v>
      </c>
      <c r="C25" s="131" t="s">
        <v>22</v>
      </c>
      <c r="D25" s="5" t="s">
        <v>8</v>
      </c>
      <c r="E25" s="94">
        <v>534.78</v>
      </c>
      <c r="F25" s="91">
        <v>5.98</v>
      </c>
      <c r="G25" s="91">
        <v>40</v>
      </c>
      <c r="H25" s="92">
        <v>3197.98</v>
      </c>
      <c r="I25" s="92">
        <v>21391.200000000001</v>
      </c>
      <c r="J25" s="2">
        <f>(E25*F25)</f>
        <v>3197.9844000000003</v>
      </c>
      <c r="K25" s="2">
        <f>(E25*G25)</f>
        <v>21391.199999999997</v>
      </c>
      <c r="L25" s="20">
        <f>SUM(J25,K25)</f>
        <v>24589.184399999998</v>
      </c>
      <c r="M25" s="21">
        <f>SUM(J25-H25)</f>
        <v>4.4000000002597517E-3</v>
      </c>
      <c r="N25" s="21">
        <f>SUM(K25-I25)</f>
        <v>-3.637978807091713E-12</v>
      </c>
      <c r="O25" s="2"/>
      <c r="P25" s="2"/>
      <c r="Q25" s="98"/>
      <c r="R25" s="97"/>
      <c r="S25" s="98"/>
      <c r="T25" s="1"/>
      <c r="U25" s="19"/>
    </row>
    <row r="26" spans="1:21" x14ac:dyDescent="0.2">
      <c r="A26" s="120"/>
      <c r="B26" s="126"/>
      <c r="C26" s="132"/>
      <c r="D26" s="5" t="s">
        <v>9</v>
      </c>
      <c r="E26" s="95">
        <v>635.67999999999995</v>
      </c>
      <c r="F26" s="91">
        <v>5.98</v>
      </c>
      <c r="G26" s="91">
        <v>40</v>
      </c>
      <c r="H26" s="92">
        <v>3801.37</v>
      </c>
      <c r="I26" s="92">
        <v>25427.200000000001</v>
      </c>
      <c r="J26" s="2">
        <f>(E26*F26)</f>
        <v>3801.3663999999999</v>
      </c>
      <c r="K26" s="2">
        <f t="shared" ref="K26:K27" si="14">(E26*G26)</f>
        <v>25427.199999999997</v>
      </c>
      <c r="L26" s="20">
        <f t="shared" ref="L26:L27" si="15">SUM(J26,K26)</f>
        <v>29228.566399999996</v>
      </c>
      <c r="M26" s="21">
        <f t="shared" ref="M26:N27" si="16">SUM(J26-H26)</f>
        <v>-3.6000000000058208E-3</v>
      </c>
      <c r="N26" s="21">
        <f t="shared" si="16"/>
        <v>-3.637978807091713E-12</v>
      </c>
      <c r="O26" s="2"/>
      <c r="P26" s="2"/>
      <c r="Q26" s="98"/>
      <c r="R26" s="97"/>
      <c r="S26" s="98"/>
      <c r="T26" s="1"/>
      <c r="U26" s="19"/>
    </row>
    <row r="27" spans="1:21" x14ac:dyDescent="0.2">
      <c r="A27" s="120"/>
      <c r="B27" s="126"/>
      <c r="C27" s="132"/>
      <c r="D27" s="5" t="s">
        <v>10</v>
      </c>
      <c r="E27" s="95">
        <v>852.12</v>
      </c>
      <c r="F27" s="91">
        <v>5.98</v>
      </c>
      <c r="G27" s="91">
        <v>40</v>
      </c>
      <c r="H27" s="92">
        <v>5095.68</v>
      </c>
      <c r="I27" s="92">
        <v>34084.800000000003</v>
      </c>
      <c r="J27" s="2">
        <f>(E27*F27)</f>
        <v>5095.6776</v>
      </c>
      <c r="K27" s="2">
        <f t="shared" si="14"/>
        <v>34084.800000000003</v>
      </c>
      <c r="L27" s="20">
        <f t="shared" si="15"/>
        <v>39180.477600000006</v>
      </c>
      <c r="M27" s="21">
        <f t="shared" si="16"/>
        <v>-2.4000000003070454E-3</v>
      </c>
      <c r="N27" s="21">
        <f t="shared" si="16"/>
        <v>0</v>
      </c>
      <c r="O27" s="2"/>
      <c r="P27" s="2"/>
      <c r="Q27" s="98"/>
      <c r="R27" s="97"/>
      <c r="S27" s="98"/>
      <c r="T27" s="1"/>
      <c r="U27" s="19"/>
    </row>
    <row r="28" spans="1:21" ht="24" x14ac:dyDescent="0.2">
      <c r="A28" s="120"/>
      <c r="B28" s="126"/>
      <c r="C28" s="132"/>
      <c r="D28" s="34" t="s">
        <v>52</v>
      </c>
      <c r="E28" s="16">
        <f>SUM(E25,E26,E27)</f>
        <v>2022.58</v>
      </c>
      <c r="F28" s="16"/>
      <c r="G28" s="16"/>
      <c r="H28" s="44">
        <f>SUM(H25:H27)</f>
        <v>12095.03</v>
      </c>
      <c r="I28" s="44">
        <f>SUM(I25:I27)</f>
        <v>80903.200000000012</v>
      </c>
      <c r="J28" s="16">
        <f t="shared" ref="J28:T28" si="17">SUM(J25,J26,J27)</f>
        <v>12095.028399999999</v>
      </c>
      <c r="K28" s="16">
        <f t="shared" si="17"/>
        <v>80903.199999999997</v>
      </c>
      <c r="L28" s="16">
        <f t="shared" si="17"/>
        <v>92998.228399999993</v>
      </c>
      <c r="M28" s="16">
        <f t="shared" si="17"/>
        <v>-1.6000000000531145E-3</v>
      </c>
      <c r="N28" s="16">
        <f t="shared" si="17"/>
        <v>-7.2759576141834259E-12</v>
      </c>
      <c r="O28" s="16">
        <f t="shared" si="17"/>
        <v>0</v>
      </c>
      <c r="P28" s="16">
        <f t="shared" si="17"/>
        <v>0</v>
      </c>
      <c r="Q28" s="99">
        <f t="shared" si="17"/>
        <v>0</v>
      </c>
      <c r="R28" s="99"/>
      <c r="S28" s="99">
        <f t="shared" si="17"/>
        <v>0</v>
      </c>
      <c r="T28" s="16">
        <f t="shared" si="17"/>
        <v>0</v>
      </c>
      <c r="U28" s="17"/>
    </row>
    <row r="29" spans="1:21" x14ac:dyDescent="0.2">
      <c r="A29" s="120"/>
      <c r="B29" s="126"/>
      <c r="C29" s="132"/>
      <c r="D29" s="5" t="s">
        <v>11</v>
      </c>
      <c r="E29" s="94">
        <v>717.84</v>
      </c>
      <c r="F29" s="91">
        <v>5.98</v>
      </c>
      <c r="G29" s="91">
        <v>40</v>
      </c>
      <c r="H29" s="92">
        <v>4292.68</v>
      </c>
      <c r="I29" s="92">
        <v>28713.599999999999</v>
      </c>
      <c r="J29" s="2">
        <f>(E29*F29)</f>
        <v>4292.6832000000004</v>
      </c>
      <c r="K29" s="2">
        <f>(E29*G29)</f>
        <v>28713.600000000002</v>
      </c>
      <c r="L29" s="20">
        <f>SUM(J29,K29)</f>
        <v>33006.283200000005</v>
      </c>
      <c r="M29" s="21">
        <f>SUM(J29-H29)</f>
        <v>3.200000000106229E-3</v>
      </c>
      <c r="N29" s="21">
        <f>SUM(K29-I29)</f>
        <v>3.637978807091713E-12</v>
      </c>
      <c r="O29" s="2"/>
      <c r="P29" s="2"/>
      <c r="Q29" s="98"/>
      <c r="R29" s="97"/>
      <c r="S29" s="98"/>
      <c r="T29" s="1"/>
      <c r="U29" s="19"/>
    </row>
    <row r="30" spans="1:21" x14ac:dyDescent="0.2">
      <c r="A30" s="120"/>
      <c r="B30" s="126"/>
      <c r="C30" s="132"/>
      <c r="D30" s="5" t="s">
        <v>12</v>
      </c>
      <c r="E30" s="94">
        <v>779.12</v>
      </c>
      <c r="F30" s="91">
        <v>5.98</v>
      </c>
      <c r="G30" s="91">
        <v>40</v>
      </c>
      <c r="H30" s="92">
        <v>4659.1400000000003</v>
      </c>
      <c r="I30" s="92">
        <v>31164.799999999999</v>
      </c>
      <c r="J30" s="2">
        <f>(E30*F30)</f>
        <v>4659.1376</v>
      </c>
      <c r="K30" s="2">
        <f t="shared" ref="K30:K31" si="18">(E30*G30)</f>
        <v>31164.799999999999</v>
      </c>
      <c r="L30" s="20">
        <f t="shared" ref="L30:L31" si="19">SUM(J30,K30)</f>
        <v>35823.937599999997</v>
      </c>
      <c r="M30" s="21">
        <f t="shared" ref="M30:N31" si="20">SUM(J30-H30)</f>
        <v>-2.4000000003070454E-3</v>
      </c>
      <c r="N30" s="21">
        <f t="shared" si="20"/>
        <v>0</v>
      </c>
      <c r="O30" s="2"/>
      <c r="P30" s="2"/>
      <c r="Q30" s="98"/>
      <c r="R30" s="97"/>
      <c r="S30" s="98"/>
      <c r="T30" s="1"/>
      <c r="U30" s="19"/>
    </row>
    <row r="31" spans="1:21" x14ac:dyDescent="0.2">
      <c r="A31" s="120"/>
      <c r="B31" s="126"/>
      <c r="C31" s="132"/>
      <c r="D31" s="5" t="s">
        <v>13</v>
      </c>
      <c r="E31" s="94">
        <v>761.22</v>
      </c>
      <c r="F31" s="91">
        <v>5.98</v>
      </c>
      <c r="G31" s="91">
        <v>40</v>
      </c>
      <c r="H31" s="92">
        <v>4552.1000000000004</v>
      </c>
      <c r="I31" s="92">
        <v>30448.799999999999</v>
      </c>
      <c r="J31" s="2">
        <f>(E31*F31)</f>
        <v>4552.0956000000006</v>
      </c>
      <c r="K31" s="2">
        <f t="shared" si="18"/>
        <v>30448.800000000003</v>
      </c>
      <c r="L31" s="20">
        <f t="shared" si="19"/>
        <v>35000.895600000003</v>
      </c>
      <c r="M31" s="21">
        <f t="shared" si="20"/>
        <v>-4.3999999998050043E-3</v>
      </c>
      <c r="N31" s="21">
        <f t="shared" si="20"/>
        <v>3.637978807091713E-12</v>
      </c>
      <c r="O31" s="2"/>
      <c r="P31" s="2"/>
      <c r="Q31" s="98"/>
      <c r="R31" s="97"/>
      <c r="S31" s="98"/>
      <c r="T31" s="1"/>
      <c r="U31" s="19"/>
    </row>
    <row r="32" spans="1:21" ht="24" x14ac:dyDescent="0.2">
      <c r="A32" s="120"/>
      <c r="B32" s="126"/>
      <c r="C32" s="132"/>
      <c r="D32" s="34" t="s">
        <v>53</v>
      </c>
      <c r="E32" s="16">
        <f>SUM(E29,E30,E31)</f>
        <v>2258.1800000000003</v>
      </c>
      <c r="F32" s="16"/>
      <c r="G32" s="16"/>
      <c r="H32" s="44">
        <f>SUM(H29:H31)</f>
        <v>13503.92</v>
      </c>
      <c r="I32" s="44">
        <f>SUM(I29:I31)</f>
        <v>90327.2</v>
      </c>
      <c r="J32" s="16">
        <f t="shared" ref="J32:T32" si="21">SUM(J29,J30,J31)</f>
        <v>13503.916400000002</v>
      </c>
      <c r="K32" s="16">
        <f t="shared" si="21"/>
        <v>90327.200000000012</v>
      </c>
      <c r="L32" s="16">
        <f t="shared" si="21"/>
        <v>103831.11640000001</v>
      </c>
      <c r="M32" s="16">
        <f t="shared" si="21"/>
        <v>-3.6000000000058208E-3</v>
      </c>
      <c r="N32" s="16">
        <f t="shared" si="21"/>
        <v>7.2759576141834259E-12</v>
      </c>
      <c r="O32" s="16">
        <f t="shared" si="21"/>
        <v>0</v>
      </c>
      <c r="P32" s="16">
        <f t="shared" si="21"/>
        <v>0</v>
      </c>
      <c r="Q32" s="99">
        <f t="shared" si="21"/>
        <v>0</v>
      </c>
      <c r="R32" s="99"/>
      <c r="S32" s="99">
        <f t="shared" si="21"/>
        <v>0</v>
      </c>
      <c r="T32" s="16">
        <f t="shared" si="21"/>
        <v>0</v>
      </c>
      <c r="U32" s="17"/>
    </row>
    <row r="33" spans="1:21" x14ac:dyDescent="0.2">
      <c r="A33" s="120"/>
      <c r="B33" s="126"/>
      <c r="C33" s="132"/>
      <c r="D33" s="5" t="s">
        <v>14</v>
      </c>
      <c r="E33" s="94">
        <v>742.84</v>
      </c>
      <c r="F33" s="91">
        <v>5.98</v>
      </c>
      <c r="G33" s="91">
        <v>40</v>
      </c>
      <c r="H33" s="92">
        <v>4442.18</v>
      </c>
      <c r="I33" s="92">
        <v>29713.599999999999</v>
      </c>
      <c r="J33" s="2">
        <f>(E33*F33)</f>
        <v>4442.1832000000004</v>
      </c>
      <c r="K33" s="2">
        <f>(E33*G33)</f>
        <v>29713.600000000002</v>
      </c>
      <c r="L33" s="20">
        <f>SUM(J33,K33)</f>
        <v>34155.783200000005</v>
      </c>
      <c r="M33" s="21">
        <f>SUM(J33-H33)</f>
        <v>3.200000000106229E-3</v>
      </c>
      <c r="N33" s="21">
        <f>SUM(K33-I33)</f>
        <v>3.637978807091713E-12</v>
      </c>
      <c r="O33" s="2"/>
      <c r="P33" s="2"/>
      <c r="Q33" s="98"/>
      <c r="R33" s="97"/>
      <c r="S33" s="98"/>
      <c r="T33" s="1"/>
      <c r="U33" s="19"/>
    </row>
    <row r="34" spans="1:21" x14ac:dyDescent="0.2">
      <c r="A34" s="120"/>
      <c r="B34" s="126"/>
      <c r="C34" s="132"/>
      <c r="D34" s="5" t="s">
        <v>15</v>
      </c>
      <c r="E34" s="94">
        <v>796.5</v>
      </c>
      <c r="F34" s="91">
        <v>5.98</v>
      </c>
      <c r="G34" s="91">
        <v>40</v>
      </c>
      <c r="H34" s="92">
        <v>4763.07</v>
      </c>
      <c r="I34" s="92">
        <v>31860</v>
      </c>
      <c r="J34" s="2">
        <f>(E34*F34)</f>
        <v>4763.0700000000006</v>
      </c>
      <c r="K34" s="2">
        <f t="shared" ref="K34:K35" si="22">(E34*G34)</f>
        <v>31860</v>
      </c>
      <c r="L34" s="20">
        <f t="shared" ref="L34:L35" si="23">SUM(J34,K34)</f>
        <v>36623.07</v>
      </c>
      <c r="M34" s="21">
        <f t="shared" ref="M34:N35" si="24">SUM(J34-H34)</f>
        <v>9.0949470177292824E-13</v>
      </c>
      <c r="N34" s="21">
        <f t="shared" si="24"/>
        <v>0</v>
      </c>
      <c r="O34" s="2"/>
      <c r="P34" s="2"/>
      <c r="Q34" s="98"/>
      <c r="R34" s="97"/>
      <c r="S34" s="98"/>
      <c r="T34" s="1"/>
      <c r="U34" s="19"/>
    </row>
    <row r="35" spans="1:21" x14ac:dyDescent="0.2">
      <c r="A35" s="120"/>
      <c r="B35" s="126"/>
      <c r="C35" s="132"/>
      <c r="D35" s="5" t="s">
        <v>16</v>
      </c>
      <c r="E35" s="95">
        <v>738.2</v>
      </c>
      <c r="F35" s="91">
        <v>5.98</v>
      </c>
      <c r="G35" s="91">
        <v>40</v>
      </c>
      <c r="H35" s="92">
        <v>4414.4399999999996</v>
      </c>
      <c r="I35" s="92">
        <v>29528</v>
      </c>
      <c r="J35" s="2">
        <f>(E35*F35)</f>
        <v>4414.4360000000006</v>
      </c>
      <c r="K35" s="2">
        <f t="shared" si="22"/>
        <v>29528</v>
      </c>
      <c r="L35" s="20">
        <f t="shared" si="23"/>
        <v>33942.436000000002</v>
      </c>
      <c r="M35" s="21">
        <f t="shared" si="24"/>
        <v>-3.9999999989959178E-3</v>
      </c>
      <c r="N35" s="21">
        <f t="shared" si="24"/>
        <v>0</v>
      </c>
      <c r="O35" s="2"/>
      <c r="P35" s="2"/>
      <c r="Q35" s="98">
        <v>79597.2</v>
      </c>
      <c r="R35" s="97"/>
      <c r="S35" s="98"/>
      <c r="T35" s="1"/>
      <c r="U35" s="19"/>
    </row>
    <row r="36" spans="1:21" ht="24" x14ac:dyDescent="0.2">
      <c r="A36" s="120"/>
      <c r="B36" s="126"/>
      <c r="C36" s="132"/>
      <c r="D36" s="34" t="s">
        <v>54</v>
      </c>
      <c r="E36" s="16">
        <f>SUM(E33,E34,E35)</f>
        <v>2277.54</v>
      </c>
      <c r="F36" s="16"/>
      <c r="G36" s="16"/>
      <c r="H36" s="44">
        <f>SUM(H33:H35)</f>
        <v>13619.689999999999</v>
      </c>
      <c r="I36" s="44">
        <f>SUM(I33:I35)</f>
        <v>91101.6</v>
      </c>
      <c r="J36" s="16">
        <f t="shared" ref="J36:T36" si="25">SUM(J33,J34,J35)</f>
        <v>13619.689200000001</v>
      </c>
      <c r="K36" s="16">
        <f t="shared" si="25"/>
        <v>91101.6</v>
      </c>
      <c r="L36" s="16">
        <f t="shared" si="25"/>
        <v>104721.28920000001</v>
      </c>
      <c r="M36" s="16">
        <f t="shared" si="25"/>
        <v>-7.9999999798019417E-4</v>
      </c>
      <c r="N36" s="16">
        <f t="shared" si="25"/>
        <v>3.637978807091713E-12</v>
      </c>
      <c r="O36" s="16">
        <f t="shared" si="25"/>
        <v>0</v>
      </c>
      <c r="P36" s="16">
        <f t="shared" si="25"/>
        <v>0</v>
      </c>
      <c r="Q36" s="99">
        <f t="shared" si="25"/>
        <v>79597.2</v>
      </c>
      <c r="R36" s="99"/>
      <c r="S36" s="99">
        <f t="shared" si="25"/>
        <v>0</v>
      </c>
      <c r="T36" s="16">
        <f t="shared" si="25"/>
        <v>0</v>
      </c>
      <c r="U36" s="17"/>
    </row>
    <row r="37" spans="1:21" x14ac:dyDescent="0.2">
      <c r="A37" s="120"/>
      <c r="B37" s="126"/>
      <c r="C37" s="132"/>
      <c r="D37" s="5" t="s">
        <v>17</v>
      </c>
      <c r="E37" s="94">
        <v>778.94</v>
      </c>
      <c r="F37" s="91">
        <v>5.98</v>
      </c>
      <c r="G37" s="91">
        <v>40</v>
      </c>
      <c r="H37" s="92">
        <v>4658.0600000000004</v>
      </c>
      <c r="I37" s="92">
        <v>31157.599999999999</v>
      </c>
      <c r="J37" s="2">
        <f>(E37*F37)</f>
        <v>4658.061200000001</v>
      </c>
      <c r="K37" s="2">
        <f>(E37*G37)</f>
        <v>31157.600000000002</v>
      </c>
      <c r="L37" s="20">
        <f>SUM(J37,K37)</f>
        <v>35815.661200000002</v>
      </c>
      <c r="M37" s="21">
        <f>SUM(J37-H37)</f>
        <v>1.2000000006082701E-3</v>
      </c>
      <c r="N37" s="21">
        <f>SUM(K37-I37)</f>
        <v>3.637978807091713E-12</v>
      </c>
      <c r="O37" s="2"/>
      <c r="P37" s="2"/>
      <c r="Q37" s="98"/>
      <c r="R37" s="97"/>
      <c r="S37" s="98"/>
      <c r="T37" s="1"/>
      <c r="U37" s="19"/>
    </row>
    <row r="38" spans="1:21" x14ac:dyDescent="0.2">
      <c r="A38" s="120"/>
      <c r="B38" s="126"/>
      <c r="C38" s="132"/>
      <c r="D38" s="5" t="s">
        <v>18</v>
      </c>
      <c r="E38" s="94">
        <v>760.74</v>
      </c>
      <c r="F38" s="91">
        <v>5.98</v>
      </c>
      <c r="G38" s="91">
        <v>40</v>
      </c>
      <c r="H38" s="92">
        <v>4549.2299999999996</v>
      </c>
      <c r="I38" s="92">
        <v>30429.599999999999</v>
      </c>
      <c r="J38" s="2">
        <f>(E38*F38)</f>
        <v>4549.2252000000008</v>
      </c>
      <c r="K38" s="2">
        <f t="shared" ref="K38:K39" si="26">(E38*G38)</f>
        <v>30429.599999999999</v>
      </c>
      <c r="L38" s="20">
        <f t="shared" ref="L38:L39" si="27">SUM(J38,K38)</f>
        <v>34978.825199999999</v>
      </c>
      <c r="M38" s="21">
        <f t="shared" ref="M38:N39" si="28">SUM(J38-H38)</f>
        <v>-4.7999999987951014E-3</v>
      </c>
      <c r="N38" s="21">
        <f t="shared" si="28"/>
        <v>0</v>
      </c>
      <c r="O38" s="2"/>
      <c r="P38" s="2"/>
      <c r="Q38" s="98"/>
      <c r="R38" s="97"/>
      <c r="S38" s="98"/>
      <c r="T38" s="1"/>
      <c r="U38" s="19"/>
    </row>
    <row r="39" spans="1:21" x14ac:dyDescent="0.2">
      <c r="A39" s="121"/>
      <c r="B39" s="127"/>
      <c r="C39" s="133"/>
      <c r="D39" s="5" t="s">
        <v>19</v>
      </c>
      <c r="E39" s="95">
        <v>618.24</v>
      </c>
      <c r="F39" s="91">
        <v>5.98</v>
      </c>
      <c r="G39" s="91">
        <v>40</v>
      </c>
      <c r="H39" s="92">
        <v>3697.08</v>
      </c>
      <c r="I39" s="92">
        <v>24729.599999999999</v>
      </c>
      <c r="J39" s="2">
        <f>(E39*F39)</f>
        <v>3697.0752000000002</v>
      </c>
      <c r="K39" s="2">
        <f t="shared" si="26"/>
        <v>24729.599999999999</v>
      </c>
      <c r="L39" s="20">
        <f t="shared" si="27"/>
        <v>28426.675199999998</v>
      </c>
      <c r="M39" s="21">
        <f t="shared" si="28"/>
        <v>-4.7999999997045961E-3</v>
      </c>
      <c r="N39" s="21">
        <f t="shared" si="28"/>
        <v>0</v>
      </c>
      <c r="O39" s="2"/>
      <c r="P39" s="2"/>
      <c r="Q39" s="98"/>
      <c r="R39" s="97"/>
      <c r="S39" s="98"/>
      <c r="T39" s="1"/>
      <c r="U39" s="19"/>
    </row>
    <row r="40" spans="1:21" ht="24" x14ac:dyDescent="0.2">
      <c r="A40" s="15"/>
      <c r="B40" s="15"/>
      <c r="C40" s="15"/>
      <c r="D40" s="34" t="s">
        <v>55</v>
      </c>
      <c r="E40" s="16">
        <f>SUM(E37,E38,E39)</f>
        <v>2157.92</v>
      </c>
      <c r="F40" s="16"/>
      <c r="G40" s="16"/>
      <c r="H40" s="44">
        <f>SUM(H37:H39)</f>
        <v>12904.37</v>
      </c>
      <c r="I40" s="44">
        <f>SUM(I37:I39)</f>
        <v>86316.799999999988</v>
      </c>
      <c r="J40" s="16">
        <f t="shared" ref="J40:T40" si="29">SUM(J37,J38,J39)</f>
        <v>12904.3616</v>
      </c>
      <c r="K40" s="16">
        <f t="shared" si="29"/>
        <v>86316.799999999988</v>
      </c>
      <c r="L40" s="16">
        <f t="shared" si="29"/>
        <v>99221.161599999992</v>
      </c>
      <c r="M40" s="16">
        <f t="shared" si="29"/>
        <v>-8.3999999978914275E-3</v>
      </c>
      <c r="N40" s="16">
        <f t="shared" si="29"/>
        <v>3.637978807091713E-12</v>
      </c>
      <c r="O40" s="16">
        <f t="shared" si="29"/>
        <v>0</v>
      </c>
      <c r="P40" s="16">
        <f t="shared" si="29"/>
        <v>0</v>
      </c>
      <c r="Q40" s="99">
        <f t="shared" si="29"/>
        <v>0</v>
      </c>
      <c r="R40" s="99"/>
      <c r="S40" s="99">
        <f t="shared" si="29"/>
        <v>0</v>
      </c>
      <c r="T40" s="16">
        <f t="shared" si="29"/>
        <v>0</v>
      </c>
      <c r="U40" s="17"/>
    </row>
    <row r="41" spans="1:21" ht="24" x14ac:dyDescent="0.2">
      <c r="A41" s="73"/>
      <c r="B41" s="73"/>
      <c r="C41" s="74"/>
      <c r="D41" s="72" t="s">
        <v>58</v>
      </c>
      <c r="E41" s="75">
        <f>SUM(E28+E32+E36+E40)</f>
        <v>8716.2200000000012</v>
      </c>
      <c r="F41" s="75"/>
      <c r="G41" s="75"/>
      <c r="H41" s="76">
        <f>SUM(H28,H32,H36,H40)</f>
        <v>52123.01</v>
      </c>
      <c r="I41" s="76">
        <f>SUM(I28,I32,I36,I40)</f>
        <v>348648.8</v>
      </c>
      <c r="J41" s="75">
        <f t="shared" ref="J41:T41" si="30">SUM(J28+J32+J36+J40)</f>
        <v>52122.995600000009</v>
      </c>
      <c r="K41" s="75">
        <f t="shared" si="30"/>
        <v>348648.8</v>
      </c>
      <c r="L41" s="75">
        <f t="shared" si="30"/>
        <v>400771.79560000001</v>
      </c>
      <c r="M41" s="75">
        <f t="shared" si="30"/>
        <v>-1.4399999995930557E-2</v>
      </c>
      <c r="N41" s="75">
        <f t="shared" si="30"/>
        <v>7.2759576141834259E-12</v>
      </c>
      <c r="O41" s="75">
        <f t="shared" si="30"/>
        <v>0</v>
      </c>
      <c r="P41" s="75">
        <f t="shared" si="30"/>
        <v>0</v>
      </c>
      <c r="Q41" s="100">
        <f t="shared" si="30"/>
        <v>79597.2</v>
      </c>
      <c r="R41" s="100"/>
      <c r="S41" s="100">
        <f t="shared" si="30"/>
        <v>0</v>
      </c>
      <c r="T41" s="75">
        <f t="shared" si="30"/>
        <v>0</v>
      </c>
      <c r="U41" s="77"/>
    </row>
    <row r="42" spans="1:21" ht="36" x14ac:dyDescent="0.2">
      <c r="A42" s="38"/>
      <c r="B42" s="38"/>
      <c r="C42" s="39"/>
      <c r="D42" s="40" t="s">
        <v>59</v>
      </c>
      <c r="E42" s="41">
        <f>E41+'2016'!E42</f>
        <v>74820.86</v>
      </c>
      <c r="F42" s="41"/>
      <c r="G42" s="41"/>
      <c r="H42" s="41">
        <f>H41+'2016'!H42</f>
        <v>367442.14</v>
      </c>
      <c r="I42" s="41">
        <f>I41+'2016'!I42</f>
        <v>1530808.86</v>
      </c>
      <c r="J42" s="41">
        <f>J41+'2016'!J42</f>
        <v>367442.12839999993</v>
      </c>
      <c r="K42" s="41">
        <f>K41+'2016'!K42</f>
        <v>1530808.86</v>
      </c>
      <c r="L42" s="41">
        <f>L41+'2016'!L42</f>
        <v>1898250.9883999999</v>
      </c>
      <c r="M42" s="41">
        <f>M41+'2016'!M42</f>
        <v>-1.1600000023008761E-2</v>
      </c>
      <c r="N42" s="41">
        <f>N41+'2016'!N42</f>
        <v>2.9103830456733704E-11</v>
      </c>
      <c r="O42" s="41">
        <f>O41+'2016'!O42</f>
        <v>0</v>
      </c>
      <c r="P42" s="41">
        <f>P41+'2016'!P42</f>
        <v>0</v>
      </c>
      <c r="Q42" s="101">
        <f>Q41+'2016'!Q42</f>
        <v>335917.2</v>
      </c>
      <c r="R42" s="101">
        <f>SUM(I42-Q42)</f>
        <v>1194891.6600000001</v>
      </c>
      <c r="S42" s="101">
        <f>S41+'2016'!S42</f>
        <v>0</v>
      </c>
      <c r="T42" s="41">
        <f>T41+'2016'!T42</f>
        <v>0</v>
      </c>
      <c r="U42" s="42"/>
    </row>
    <row r="43" spans="1:21" x14ac:dyDescent="0.2">
      <c r="A43" s="119">
        <v>3</v>
      </c>
      <c r="B43" s="125" t="s">
        <v>32</v>
      </c>
      <c r="C43" s="131" t="s">
        <v>23</v>
      </c>
      <c r="D43" s="5" t="s">
        <v>8</v>
      </c>
      <c r="E43" s="94">
        <v>67.760000000000005</v>
      </c>
      <c r="F43" s="91">
        <v>5.98</v>
      </c>
      <c r="G43" s="91">
        <v>40</v>
      </c>
      <c r="H43" s="92">
        <v>405.2</v>
      </c>
      <c r="I43" s="92">
        <v>2710.4</v>
      </c>
      <c r="J43" s="2">
        <f>SUM(E43*F39)</f>
        <v>405.20480000000003</v>
      </c>
      <c r="K43" s="2">
        <f>(E43*G43)</f>
        <v>2710.4</v>
      </c>
      <c r="L43" s="20">
        <f>SUM(J43,K43)</f>
        <v>3115.6048000000001</v>
      </c>
      <c r="M43" s="21">
        <f>SUM(J43-H43)</f>
        <v>4.8000000000456566E-3</v>
      </c>
      <c r="N43" s="21">
        <f>SUM(K43-I43)</f>
        <v>0</v>
      </c>
      <c r="O43" s="2"/>
      <c r="P43" s="2"/>
      <c r="Q43" s="98"/>
      <c r="R43" s="97"/>
      <c r="S43" s="98"/>
      <c r="T43" s="1"/>
      <c r="U43" s="19"/>
    </row>
    <row r="44" spans="1:21" x14ac:dyDescent="0.2">
      <c r="A44" s="120"/>
      <c r="B44" s="126"/>
      <c r="C44" s="132"/>
      <c r="D44" s="5" t="s">
        <v>9</v>
      </c>
      <c r="E44" s="95">
        <v>117.8</v>
      </c>
      <c r="F44" s="91">
        <v>5.98</v>
      </c>
      <c r="G44" s="91">
        <v>40</v>
      </c>
      <c r="H44" s="92">
        <v>704.44</v>
      </c>
      <c r="I44" s="92">
        <v>4712</v>
      </c>
      <c r="J44" s="2">
        <f>SUM(E44*F44)</f>
        <v>704.44400000000007</v>
      </c>
      <c r="K44" s="2">
        <f t="shared" ref="K44:K45" si="31">(E44*G44)</f>
        <v>4712</v>
      </c>
      <c r="L44" s="20">
        <f t="shared" ref="L44:L45" si="32">SUM(J44,K44)</f>
        <v>5416.4440000000004</v>
      </c>
      <c r="M44" s="21">
        <f t="shared" ref="M44:N45" si="33">SUM(J44-H44)</f>
        <v>4.0000000000190994E-3</v>
      </c>
      <c r="N44" s="21">
        <f t="shared" si="33"/>
        <v>0</v>
      </c>
      <c r="O44" s="2"/>
      <c r="P44" s="2"/>
      <c r="Q44" s="98"/>
      <c r="R44" s="97"/>
      <c r="S44" s="98"/>
      <c r="T44" s="1"/>
      <c r="U44" s="19"/>
    </row>
    <row r="45" spans="1:21" x14ac:dyDescent="0.2">
      <c r="A45" s="120"/>
      <c r="B45" s="126"/>
      <c r="C45" s="132"/>
      <c r="D45" s="5" t="s">
        <v>10</v>
      </c>
      <c r="E45" s="95">
        <v>128.22</v>
      </c>
      <c r="F45" s="91">
        <v>5.98</v>
      </c>
      <c r="G45" s="91">
        <v>40</v>
      </c>
      <c r="H45" s="92">
        <v>766.76</v>
      </c>
      <c r="I45" s="92">
        <v>5128.8</v>
      </c>
      <c r="J45" s="2">
        <f>SUM(E45*F45)</f>
        <v>766.75560000000007</v>
      </c>
      <c r="K45" s="2">
        <f t="shared" si="31"/>
        <v>5128.8</v>
      </c>
      <c r="L45" s="20">
        <f t="shared" si="32"/>
        <v>5895.5556000000006</v>
      </c>
      <c r="M45" s="21">
        <f t="shared" si="33"/>
        <v>-4.3999999999186912E-3</v>
      </c>
      <c r="N45" s="21">
        <f t="shared" si="33"/>
        <v>0</v>
      </c>
      <c r="O45" s="2"/>
      <c r="P45" s="2"/>
      <c r="Q45" s="98"/>
      <c r="R45" s="97"/>
      <c r="S45" s="98"/>
      <c r="T45" s="1"/>
      <c r="U45" s="19"/>
    </row>
    <row r="46" spans="1:21" ht="24" x14ac:dyDescent="0.2">
      <c r="A46" s="120"/>
      <c r="B46" s="126"/>
      <c r="C46" s="132"/>
      <c r="D46" s="34" t="s">
        <v>52</v>
      </c>
      <c r="E46" s="16">
        <f>SUM(E43,E44,E45)</f>
        <v>313.77999999999997</v>
      </c>
      <c r="F46" s="16"/>
      <c r="G46" s="16"/>
      <c r="H46" s="44">
        <f>SUM(H43:H45)</f>
        <v>1876.4</v>
      </c>
      <c r="I46" s="44">
        <f>SUM(I43:I45)</f>
        <v>12551.2</v>
      </c>
      <c r="J46" s="16">
        <f t="shared" ref="J46:T46" si="34">SUM(J43,J44,J45)</f>
        <v>1876.4044000000004</v>
      </c>
      <c r="K46" s="16">
        <f t="shared" si="34"/>
        <v>12551.2</v>
      </c>
      <c r="L46" s="16">
        <f t="shared" si="34"/>
        <v>14427.6044</v>
      </c>
      <c r="M46" s="16">
        <f t="shared" si="34"/>
        <v>4.4000000001460648E-3</v>
      </c>
      <c r="N46" s="16">
        <f t="shared" si="34"/>
        <v>0</v>
      </c>
      <c r="O46" s="16">
        <f t="shared" si="34"/>
        <v>0</v>
      </c>
      <c r="P46" s="16">
        <f t="shared" si="34"/>
        <v>0</v>
      </c>
      <c r="Q46" s="99">
        <f t="shared" si="34"/>
        <v>0</v>
      </c>
      <c r="R46" s="99"/>
      <c r="S46" s="99">
        <f t="shared" si="34"/>
        <v>0</v>
      </c>
      <c r="T46" s="16">
        <f t="shared" si="34"/>
        <v>0</v>
      </c>
      <c r="U46" s="17"/>
    </row>
    <row r="47" spans="1:21" x14ac:dyDescent="0.2">
      <c r="A47" s="120"/>
      <c r="B47" s="126"/>
      <c r="C47" s="132"/>
      <c r="D47" s="5" t="s">
        <v>11</v>
      </c>
      <c r="E47" s="94">
        <v>83.16</v>
      </c>
      <c r="F47" s="91">
        <v>5.98</v>
      </c>
      <c r="G47" s="91">
        <v>40</v>
      </c>
      <c r="H47" s="92">
        <v>497.3</v>
      </c>
      <c r="I47" s="92">
        <v>3326.4</v>
      </c>
      <c r="J47" s="2">
        <f>SUM(E47*F47)</f>
        <v>497.29680000000002</v>
      </c>
      <c r="K47" s="2">
        <f>(E47*G47)</f>
        <v>3326.3999999999996</v>
      </c>
      <c r="L47" s="20">
        <f>SUM(J47,K47)</f>
        <v>3823.6967999999997</v>
      </c>
      <c r="M47" s="21">
        <f>SUM(J47-H47)</f>
        <v>-3.1999999999925421E-3</v>
      </c>
      <c r="N47" s="21">
        <f>SUM(K47-I47)</f>
        <v>-4.5474735088646412E-13</v>
      </c>
      <c r="O47" s="2"/>
      <c r="P47" s="2"/>
      <c r="Q47" s="98"/>
      <c r="R47" s="97"/>
      <c r="S47" s="98"/>
      <c r="T47" s="1"/>
      <c r="U47" s="19"/>
    </row>
    <row r="48" spans="1:21" x14ac:dyDescent="0.2">
      <c r="A48" s="120"/>
      <c r="B48" s="126"/>
      <c r="C48" s="132"/>
      <c r="D48" s="5" t="s">
        <v>12</v>
      </c>
      <c r="E48" s="94">
        <v>91.74</v>
      </c>
      <c r="F48" s="91">
        <v>5.98</v>
      </c>
      <c r="G48" s="91">
        <v>40</v>
      </c>
      <c r="H48" s="92">
        <v>548.61</v>
      </c>
      <c r="I48" s="92">
        <v>3669.6</v>
      </c>
      <c r="J48" s="2">
        <f t="shared" ref="J48:J49" si="35">SUM(E48*F48)</f>
        <v>548.60519999999997</v>
      </c>
      <c r="K48" s="2">
        <f t="shared" ref="K48:K49" si="36">(E48*G48)</f>
        <v>3669.6</v>
      </c>
      <c r="L48" s="20">
        <f t="shared" ref="L48:L49" si="37">SUM(J48,K48)</f>
        <v>4218.2052000000003</v>
      </c>
      <c r="M48" s="21">
        <f t="shared" ref="M48:N49" si="38">SUM(J48-H48)</f>
        <v>-4.8000000000456566E-3</v>
      </c>
      <c r="N48" s="21">
        <f t="shared" si="38"/>
        <v>0</v>
      </c>
      <c r="O48" s="2"/>
      <c r="P48" s="2"/>
      <c r="Q48" s="98"/>
      <c r="R48" s="97"/>
      <c r="S48" s="98"/>
      <c r="T48" s="1"/>
      <c r="U48" s="19"/>
    </row>
    <row r="49" spans="1:21" x14ac:dyDescent="0.2">
      <c r="A49" s="120"/>
      <c r="B49" s="126"/>
      <c r="C49" s="132"/>
      <c r="D49" s="5" t="s">
        <v>13</v>
      </c>
      <c r="E49" s="94">
        <v>110.12</v>
      </c>
      <c r="F49" s="91">
        <v>5.98</v>
      </c>
      <c r="G49" s="91">
        <v>40</v>
      </c>
      <c r="H49" s="92">
        <v>658.52</v>
      </c>
      <c r="I49" s="92">
        <v>4404.8</v>
      </c>
      <c r="J49" s="2">
        <f t="shared" si="35"/>
        <v>658.51760000000013</v>
      </c>
      <c r="K49" s="2">
        <f t="shared" si="36"/>
        <v>4404.8</v>
      </c>
      <c r="L49" s="20">
        <f t="shared" si="37"/>
        <v>5063.3176000000003</v>
      </c>
      <c r="M49" s="21">
        <f t="shared" si="38"/>
        <v>-2.3999999998522981E-3</v>
      </c>
      <c r="N49" s="21">
        <f t="shared" si="38"/>
        <v>0</v>
      </c>
      <c r="O49" s="2"/>
      <c r="P49" s="2"/>
      <c r="Q49" s="98"/>
      <c r="R49" s="97"/>
      <c r="S49" s="98"/>
      <c r="T49" s="1"/>
      <c r="U49" s="19"/>
    </row>
    <row r="50" spans="1:21" ht="24" x14ac:dyDescent="0.2">
      <c r="A50" s="120"/>
      <c r="B50" s="126"/>
      <c r="C50" s="132"/>
      <c r="D50" s="34" t="s">
        <v>53</v>
      </c>
      <c r="E50" s="16">
        <f>SUM(E47,E48,E49)</f>
        <v>285.02</v>
      </c>
      <c r="F50" s="16"/>
      <c r="G50" s="16"/>
      <c r="H50" s="44">
        <f>SUM(H47:H49)</f>
        <v>1704.43</v>
      </c>
      <c r="I50" s="44">
        <f>SUM(I47:I49)</f>
        <v>11400.8</v>
      </c>
      <c r="J50" s="16">
        <f t="shared" ref="J50:T50" si="39">SUM(J47,J48,J49)</f>
        <v>1704.4196000000002</v>
      </c>
      <c r="K50" s="16">
        <f t="shared" si="39"/>
        <v>11400.8</v>
      </c>
      <c r="L50" s="16">
        <f t="shared" si="39"/>
        <v>13105.2196</v>
      </c>
      <c r="M50" s="16">
        <f t="shared" si="39"/>
        <v>-1.0399999999890497E-2</v>
      </c>
      <c r="N50" s="16">
        <f t="shared" si="39"/>
        <v>-4.5474735088646412E-13</v>
      </c>
      <c r="O50" s="16">
        <f t="shared" si="39"/>
        <v>0</v>
      </c>
      <c r="P50" s="16">
        <f t="shared" si="39"/>
        <v>0</v>
      </c>
      <c r="Q50" s="99">
        <f t="shared" si="39"/>
        <v>0</v>
      </c>
      <c r="R50" s="99"/>
      <c r="S50" s="99">
        <f t="shared" si="39"/>
        <v>0</v>
      </c>
      <c r="T50" s="16">
        <f t="shared" si="39"/>
        <v>0</v>
      </c>
      <c r="U50" s="17"/>
    </row>
    <row r="51" spans="1:21" x14ac:dyDescent="0.2">
      <c r="A51" s="120"/>
      <c r="B51" s="126"/>
      <c r="C51" s="132"/>
      <c r="D51" s="5" t="s">
        <v>14</v>
      </c>
      <c r="E51" s="94">
        <v>75.099999999999994</v>
      </c>
      <c r="F51" s="91">
        <v>5.98</v>
      </c>
      <c r="G51" s="91">
        <v>40</v>
      </c>
      <c r="H51" s="92">
        <v>449.1</v>
      </c>
      <c r="I51" s="92">
        <v>3004</v>
      </c>
      <c r="J51" s="2">
        <f>SUM(E51*F51)</f>
        <v>449.09800000000001</v>
      </c>
      <c r="K51" s="2">
        <f>(E51*G51)</f>
        <v>3004</v>
      </c>
      <c r="L51" s="20">
        <f>SUM(J51,K51)</f>
        <v>3453.098</v>
      </c>
      <c r="M51" s="21">
        <f>SUM(J51-H51)</f>
        <v>-2.0000000000095497E-3</v>
      </c>
      <c r="N51" s="21">
        <f>SUM(K51-I51)</f>
        <v>0</v>
      </c>
      <c r="O51" s="2"/>
      <c r="P51" s="2"/>
      <c r="Q51" s="98"/>
      <c r="R51" s="97"/>
      <c r="S51" s="98"/>
      <c r="T51" s="1"/>
      <c r="U51" s="19"/>
    </row>
    <row r="52" spans="1:21" x14ac:dyDescent="0.2">
      <c r="A52" s="120"/>
      <c r="B52" s="126"/>
      <c r="C52" s="132"/>
      <c r="D52" s="5" t="s">
        <v>15</v>
      </c>
      <c r="E52" s="94">
        <v>108.36</v>
      </c>
      <c r="F52" s="91">
        <v>5.98</v>
      </c>
      <c r="G52" s="91">
        <v>40</v>
      </c>
      <c r="H52" s="92">
        <v>647.99</v>
      </c>
      <c r="I52" s="92">
        <v>4334.3999999999996</v>
      </c>
      <c r="J52" s="2">
        <f t="shared" ref="J52:J53" si="40">SUM(E52*F52)</f>
        <v>647.99279999999999</v>
      </c>
      <c r="K52" s="2">
        <f t="shared" ref="K52:K53" si="41">(E52*G52)</f>
        <v>4334.3999999999996</v>
      </c>
      <c r="L52" s="20">
        <f t="shared" ref="L52:L53" si="42">SUM(J52,K52)</f>
        <v>4982.3927999999996</v>
      </c>
      <c r="M52" s="21">
        <f t="shared" ref="M52:N53" si="43">SUM(J52-H52)</f>
        <v>2.7999999999792635E-3</v>
      </c>
      <c r="N52" s="21">
        <f t="shared" si="43"/>
        <v>0</v>
      </c>
      <c r="O52" s="2"/>
      <c r="P52" s="2"/>
      <c r="Q52" s="98"/>
      <c r="R52" s="97"/>
      <c r="S52" s="98"/>
      <c r="T52" s="1"/>
      <c r="U52" s="19"/>
    </row>
    <row r="53" spans="1:21" x14ac:dyDescent="0.2">
      <c r="A53" s="120"/>
      <c r="B53" s="126"/>
      <c r="C53" s="132"/>
      <c r="D53" s="5" t="s">
        <v>16</v>
      </c>
      <c r="E53" s="95">
        <v>90.8</v>
      </c>
      <c r="F53" s="91">
        <v>5.98</v>
      </c>
      <c r="G53" s="91">
        <v>40</v>
      </c>
      <c r="H53" s="92">
        <v>542.98</v>
      </c>
      <c r="I53" s="92">
        <v>3632</v>
      </c>
      <c r="J53" s="2">
        <f t="shared" si="40"/>
        <v>542.98400000000004</v>
      </c>
      <c r="K53" s="2">
        <f t="shared" si="41"/>
        <v>3632</v>
      </c>
      <c r="L53" s="20">
        <f t="shared" si="42"/>
        <v>4174.9840000000004</v>
      </c>
      <c r="M53" s="21">
        <f t="shared" si="43"/>
        <v>4.0000000000190994E-3</v>
      </c>
      <c r="N53" s="21">
        <f t="shared" si="43"/>
        <v>0</v>
      </c>
      <c r="O53" s="2"/>
      <c r="P53" s="2"/>
      <c r="Q53" s="98"/>
      <c r="R53" s="97"/>
      <c r="S53" s="98"/>
      <c r="T53" s="1"/>
      <c r="U53" s="19"/>
    </row>
    <row r="54" spans="1:21" ht="24" x14ac:dyDescent="0.2">
      <c r="A54" s="120"/>
      <c r="B54" s="126"/>
      <c r="C54" s="132"/>
      <c r="D54" s="34" t="s">
        <v>54</v>
      </c>
      <c r="E54" s="16">
        <f>SUM(E51,E52,E53)</f>
        <v>274.26</v>
      </c>
      <c r="F54" s="16"/>
      <c r="G54" s="16"/>
      <c r="H54" s="44">
        <f>SUM(H51:H53)</f>
        <v>1640.0700000000002</v>
      </c>
      <c r="I54" s="44">
        <f>SUM(I51:I53)</f>
        <v>10970.4</v>
      </c>
      <c r="J54" s="16">
        <f t="shared" ref="J54:T54" si="44">SUM(J51,J52,J53)</f>
        <v>1640.0747999999999</v>
      </c>
      <c r="K54" s="16">
        <f t="shared" si="44"/>
        <v>10970.4</v>
      </c>
      <c r="L54" s="16">
        <f t="shared" si="44"/>
        <v>12610.4748</v>
      </c>
      <c r="M54" s="16">
        <f t="shared" si="44"/>
        <v>4.7999999999888132E-3</v>
      </c>
      <c r="N54" s="16">
        <f t="shared" si="44"/>
        <v>0</v>
      </c>
      <c r="O54" s="16">
        <f t="shared" si="44"/>
        <v>0</v>
      </c>
      <c r="P54" s="16">
        <f t="shared" si="44"/>
        <v>0</v>
      </c>
      <c r="Q54" s="99">
        <f t="shared" si="44"/>
        <v>0</v>
      </c>
      <c r="R54" s="99"/>
      <c r="S54" s="99">
        <f t="shared" si="44"/>
        <v>0</v>
      </c>
      <c r="T54" s="16">
        <f t="shared" si="44"/>
        <v>0</v>
      </c>
      <c r="U54" s="17"/>
    </row>
    <row r="55" spans="1:21" x14ac:dyDescent="0.2">
      <c r="A55" s="120"/>
      <c r="B55" s="126"/>
      <c r="C55" s="132"/>
      <c r="D55" s="5" t="s">
        <v>17</v>
      </c>
      <c r="E55" s="94">
        <v>129.54</v>
      </c>
      <c r="F55" s="91">
        <v>5.98</v>
      </c>
      <c r="G55" s="91">
        <v>40</v>
      </c>
      <c r="H55" s="92">
        <v>774.65</v>
      </c>
      <c r="I55" s="92">
        <v>5181.6000000000004</v>
      </c>
      <c r="J55" s="2">
        <f>SUM(E55*F55)</f>
        <v>774.64920000000006</v>
      </c>
      <c r="K55" s="2">
        <f>(E55*G55)</f>
        <v>5181.5999999999995</v>
      </c>
      <c r="L55" s="20">
        <f>SUM(J55,K55)</f>
        <v>5956.2491999999993</v>
      </c>
      <c r="M55" s="21">
        <f>SUM(J55-H55)</f>
        <v>-7.9999999991287041E-4</v>
      </c>
      <c r="N55" s="21">
        <f>SUM(K55-I55)</f>
        <v>-9.0949470177292824E-13</v>
      </c>
      <c r="O55" s="2"/>
      <c r="P55" s="2"/>
      <c r="Q55" s="98"/>
      <c r="R55" s="97"/>
      <c r="S55" s="98"/>
      <c r="T55" s="1"/>
      <c r="U55" s="19"/>
    </row>
    <row r="56" spans="1:21" x14ac:dyDescent="0.2">
      <c r="A56" s="120"/>
      <c r="B56" s="126"/>
      <c r="C56" s="132"/>
      <c r="D56" s="5" t="s">
        <v>18</v>
      </c>
      <c r="E56" s="94">
        <v>98.66</v>
      </c>
      <c r="F56" s="91">
        <v>5.98</v>
      </c>
      <c r="G56" s="91">
        <v>40</v>
      </c>
      <c r="H56" s="92">
        <v>589.99</v>
      </c>
      <c r="I56" s="92">
        <v>3946.4</v>
      </c>
      <c r="J56" s="2">
        <f t="shared" ref="J56:J57" si="45">SUM(E56*F56)</f>
        <v>589.98680000000002</v>
      </c>
      <c r="K56" s="2">
        <f t="shared" ref="K56:K57" si="46">(E56*G56)</f>
        <v>3946.3999999999996</v>
      </c>
      <c r="L56" s="20">
        <f t="shared" ref="L56:L57" si="47">SUM(J56,K56)</f>
        <v>4536.3867999999993</v>
      </c>
      <c r="M56" s="21">
        <f t="shared" ref="M56:N57" si="48">SUM(J56-H56)</f>
        <v>-3.1999999999925421E-3</v>
      </c>
      <c r="N56" s="21">
        <f t="shared" si="48"/>
        <v>-4.5474735088646412E-13</v>
      </c>
      <c r="O56" s="2"/>
      <c r="P56" s="2"/>
      <c r="Q56" s="98"/>
      <c r="R56" s="97"/>
      <c r="S56" s="98"/>
      <c r="T56" s="1"/>
      <c r="U56" s="19"/>
    </row>
    <row r="57" spans="1:21" x14ac:dyDescent="0.2">
      <c r="A57" s="121"/>
      <c r="B57" s="127"/>
      <c r="C57" s="133"/>
      <c r="D57" s="5" t="s">
        <v>19</v>
      </c>
      <c r="E57" s="95">
        <v>96.44</v>
      </c>
      <c r="F57" s="91">
        <v>5.98</v>
      </c>
      <c r="G57" s="91">
        <v>40</v>
      </c>
      <c r="H57" s="92">
        <v>576.71</v>
      </c>
      <c r="I57" s="92">
        <v>3857.6</v>
      </c>
      <c r="J57" s="2">
        <f t="shared" si="45"/>
        <v>576.71120000000008</v>
      </c>
      <c r="K57" s="2">
        <f t="shared" si="46"/>
        <v>3857.6</v>
      </c>
      <c r="L57" s="20">
        <f t="shared" si="47"/>
        <v>4434.3112000000001</v>
      </c>
      <c r="M57" s="21">
        <f t="shared" si="48"/>
        <v>1.2000000000398359E-3</v>
      </c>
      <c r="N57" s="21">
        <f t="shared" si="48"/>
        <v>0</v>
      </c>
      <c r="O57" s="2"/>
      <c r="P57" s="2"/>
      <c r="Q57" s="98"/>
      <c r="R57" s="97"/>
      <c r="S57" s="98"/>
      <c r="T57" s="1"/>
      <c r="U57" s="19"/>
    </row>
    <row r="58" spans="1:21" ht="24" x14ac:dyDescent="0.2">
      <c r="A58" s="14"/>
      <c r="B58" s="14"/>
      <c r="C58" s="14"/>
      <c r="D58" s="34" t="s">
        <v>55</v>
      </c>
      <c r="E58" s="16">
        <f>SUM(E55,E56,E57)</f>
        <v>324.64</v>
      </c>
      <c r="F58" s="16"/>
      <c r="G58" s="16"/>
      <c r="H58" s="44">
        <f>SUM(H55:H57)</f>
        <v>1941.35</v>
      </c>
      <c r="I58" s="44">
        <f>SUM(I55:I57)</f>
        <v>12985.6</v>
      </c>
      <c r="J58" s="16">
        <f t="shared" ref="J58:T58" si="49">SUM(J55,J56,J57)</f>
        <v>1941.3472000000002</v>
      </c>
      <c r="K58" s="16">
        <f t="shared" si="49"/>
        <v>12985.6</v>
      </c>
      <c r="L58" s="16">
        <f t="shared" si="49"/>
        <v>14926.947199999999</v>
      </c>
      <c r="M58" s="16">
        <f t="shared" si="49"/>
        <v>-2.7999999998655767E-3</v>
      </c>
      <c r="N58" s="16">
        <f t="shared" si="49"/>
        <v>-1.3642420526593924E-12</v>
      </c>
      <c r="O58" s="16">
        <f t="shared" si="49"/>
        <v>0</v>
      </c>
      <c r="P58" s="16">
        <f t="shared" si="49"/>
        <v>0</v>
      </c>
      <c r="Q58" s="99">
        <f t="shared" si="49"/>
        <v>0</v>
      </c>
      <c r="R58" s="99"/>
      <c r="S58" s="99">
        <f t="shared" si="49"/>
        <v>0</v>
      </c>
      <c r="T58" s="16">
        <f t="shared" si="49"/>
        <v>0</v>
      </c>
      <c r="U58" s="17"/>
    </row>
    <row r="59" spans="1:21" ht="24" x14ac:dyDescent="0.2">
      <c r="A59" s="73"/>
      <c r="B59" s="73"/>
      <c r="C59" s="74"/>
      <c r="D59" s="72" t="s">
        <v>58</v>
      </c>
      <c r="E59" s="75">
        <f>SUM(E46+E50+E54+E58)</f>
        <v>1197.6999999999998</v>
      </c>
      <c r="F59" s="75"/>
      <c r="G59" s="75"/>
      <c r="H59" s="75">
        <f t="shared" ref="H59:I59" si="50">SUM(H46+H50+H54+H58)</f>
        <v>7162.25</v>
      </c>
      <c r="I59" s="75">
        <f t="shared" si="50"/>
        <v>47908</v>
      </c>
      <c r="J59" s="75">
        <f t="shared" ref="J59:T59" si="51">SUM(J46+J50+J54+J58)</f>
        <v>7162.246000000001</v>
      </c>
      <c r="K59" s="75">
        <f t="shared" si="51"/>
        <v>47908</v>
      </c>
      <c r="L59" s="75">
        <f t="shared" si="51"/>
        <v>55070.245999999999</v>
      </c>
      <c r="M59" s="75">
        <f t="shared" si="51"/>
        <v>-3.9999999996211955E-3</v>
      </c>
      <c r="N59" s="75">
        <f t="shared" si="51"/>
        <v>-1.8189894035458565E-12</v>
      </c>
      <c r="O59" s="75">
        <f t="shared" si="51"/>
        <v>0</v>
      </c>
      <c r="P59" s="75">
        <f t="shared" si="51"/>
        <v>0</v>
      </c>
      <c r="Q59" s="100">
        <f t="shared" si="51"/>
        <v>0</v>
      </c>
      <c r="R59" s="100"/>
      <c r="S59" s="100">
        <f t="shared" si="51"/>
        <v>0</v>
      </c>
      <c r="T59" s="75">
        <f t="shared" si="51"/>
        <v>0</v>
      </c>
      <c r="U59" s="77"/>
    </row>
    <row r="60" spans="1:21" ht="36" x14ac:dyDescent="0.2">
      <c r="A60" s="38"/>
      <c r="B60" s="38"/>
      <c r="C60" s="39"/>
      <c r="D60" s="40" t="s">
        <v>59</v>
      </c>
      <c r="E60" s="41">
        <f>E59+'2016'!E60</f>
        <v>10473.239999999998</v>
      </c>
      <c r="F60" s="41"/>
      <c r="G60" s="41"/>
      <c r="H60" s="41">
        <f>H59+'2016'!H60</f>
        <v>51406.559999999998</v>
      </c>
      <c r="I60" s="41">
        <f>I59+'2016'!I60</f>
        <v>217602.97999999998</v>
      </c>
      <c r="J60" s="41">
        <f>J59+'2016'!J60</f>
        <v>51406.571799999991</v>
      </c>
      <c r="K60" s="41">
        <f>K59+'2016'!K60</f>
        <v>217602.97999999998</v>
      </c>
      <c r="L60" s="41">
        <f>L59+'2016'!L60</f>
        <v>269009.55180000002</v>
      </c>
      <c r="M60" s="41">
        <f>M59+'2016'!M60</f>
        <v>1.1799999997208488E-2</v>
      </c>
      <c r="N60" s="41">
        <f>N59+'2016'!N60</f>
        <v>9.0949470177292824E-13</v>
      </c>
      <c r="O60" s="41">
        <f>O59+'2016'!O60</f>
        <v>0</v>
      </c>
      <c r="P60" s="41">
        <f>P59+'2016'!P60</f>
        <v>0</v>
      </c>
      <c r="Q60" s="101">
        <f>Q59+'2016'!Q60</f>
        <v>0</v>
      </c>
      <c r="R60" s="101">
        <f>SUM(I60)</f>
        <v>217602.97999999998</v>
      </c>
      <c r="S60" s="101">
        <f>S59+'2016'!S60</f>
        <v>0</v>
      </c>
      <c r="T60" s="41">
        <f>T59+'2016'!T60</f>
        <v>0</v>
      </c>
      <c r="U60" s="42"/>
    </row>
    <row r="61" spans="1:21" x14ac:dyDescent="0.2">
      <c r="A61" s="110">
        <v>4</v>
      </c>
      <c r="B61" s="125" t="s">
        <v>32</v>
      </c>
      <c r="C61" s="128" t="s">
        <v>24</v>
      </c>
      <c r="D61" s="5" t="s">
        <v>8</v>
      </c>
      <c r="E61" s="94">
        <v>280.72000000000003</v>
      </c>
      <c r="F61" s="91">
        <v>5.98</v>
      </c>
      <c r="G61" s="91">
        <v>20</v>
      </c>
      <c r="H61" s="92"/>
      <c r="I61" s="92"/>
      <c r="J61" s="2">
        <f>(E61*F61)</f>
        <v>1678.7056000000002</v>
      </c>
      <c r="K61" s="2">
        <f>(E61*G61)</f>
        <v>5614.4000000000005</v>
      </c>
      <c r="L61" s="20">
        <f>SUM(J61,K61)</f>
        <v>7293.1056000000008</v>
      </c>
      <c r="M61" s="21">
        <f>SUM(J61-H61)</f>
        <v>1678.7056000000002</v>
      </c>
      <c r="N61" s="21">
        <f>SUM(K61-I61)</f>
        <v>5614.4000000000005</v>
      </c>
      <c r="O61" s="2"/>
      <c r="P61" s="2"/>
      <c r="Q61" s="98"/>
      <c r="R61" s="97"/>
      <c r="S61" s="98"/>
      <c r="T61" s="1"/>
      <c r="U61" s="19"/>
    </row>
    <row r="62" spans="1:21" x14ac:dyDescent="0.2">
      <c r="A62" s="111"/>
      <c r="B62" s="126"/>
      <c r="C62" s="129"/>
      <c r="D62" s="5" t="s">
        <v>9</v>
      </c>
      <c r="E62" s="95">
        <v>624.9</v>
      </c>
      <c r="F62" s="91">
        <v>5.98</v>
      </c>
      <c r="G62" s="91">
        <v>20</v>
      </c>
      <c r="H62" s="92"/>
      <c r="I62" s="92"/>
      <c r="J62" s="2">
        <f>(E62*F62)</f>
        <v>3736.902</v>
      </c>
      <c r="K62" s="2">
        <f t="shared" ref="K62:K63" si="52">(E62*G62)</f>
        <v>12498</v>
      </c>
      <c r="L62" s="20">
        <f t="shared" ref="L62:L63" si="53">SUM(J62,K62)</f>
        <v>16234.902</v>
      </c>
      <c r="M62" s="21">
        <f t="shared" ref="M62:N63" si="54">SUM(J62-H62)</f>
        <v>3736.902</v>
      </c>
      <c r="N62" s="21">
        <f t="shared" si="54"/>
        <v>12498</v>
      </c>
      <c r="O62" s="2"/>
      <c r="P62" s="2"/>
      <c r="Q62" s="98"/>
      <c r="R62" s="97"/>
      <c r="S62" s="98"/>
      <c r="T62" s="1"/>
      <c r="U62" s="19"/>
    </row>
    <row r="63" spans="1:21" x14ac:dyDescent="0.2">
      <c r="A63" s="111"/>
      <c r="B63" s="126"/>
      <c r="C63" s="129"/>
      <c r="D63" s="5" t="s">
        <v>10</v>
      </c>
      <c r="E63" s="95">
        <v>591.38</v>
      </c>
      <c r="F63" s="91">
        <v>5.98</v>
      </c>
      <c r="G63" s="91">
        <v>20</v>
      </c>
      <c r="H63" s="92"/>
      <c r="I63" s="92"/>
      <c r="J63" s="2">
        <f>(E63*F63)</f>
        <v>3536.4524000000001</v>
      </c>
      <c r="K63" s="2">
        <f t="shared" si="52"/>
        <v>11827.6</v>
      </c>
      <c r="L63" s="20">
        <f t="shared" si="53"/>
        <v>15364.0524</v>
      </c>
      <c r="M63" s="21">
        <f t="shared" si="54"/>
        <v>3536.4524000000001</v>
      </c>
      <c r="N63" s="21">
        <f t="shared" si="54"/>
        <v>11827.6</v>
      </c>
      <c r="O63" s="2"/>
      <c r="P63" s="2"/>
      <c r="Q63" s="98"/>
      <c r="R63" s="97"/>
      <c r="S63" s="98"/>
      <c r="T63" s="1"/>
      <c r="U63" s="19"/>
    </row>
    <row r="64" spans="1:21" ht="24" x14ac:dyDescent="0.2">
      <c r="A64" s="111"/>
      <c r="B64" s="126"/>
      <c r="C64" s="129"/>
      <c r="D64" s="34" t="s">
        <v>52</v>
      </c>
      <c r="E64" s="16">
        <f>SUM(E61,E62,E63)</f>
        <v>1497</v>
      </c>
      <c r="F64" s="16"/>
      <c r="G64" s="16"/>
      <c r="H64" s="14"/>
      <c r="I64" s="14"/>
      <c r="J64" s="16">
        <f t="shared" ref="J64:T64" si="55">SUM(J61,J62,J63)</f>
        <v>8952.0600000000013</v>
      </c>
      <c r="K64" s="16">
        <f t="shared" si="55"/>
        <v>29940</v>
      </c>
      <c r="L64" s="16">
        <f t="shared" si="55"/>
        <v>38892.06</v>
      </c>
      <c r="M64" s="16">
        <f t="shared" si="55"/>
        <v>8952.0600000000013</v>
      </c>
      <c r="N64" s="16">
        <f t="shared" si="55"/>
        <v>29940</v>
      </c>
      <c r="O64" s="16">
        <f t="shared" si="55"/>
        <v>0</v>
      </c>
      <c r="P64" s="16">
        <f t="shared" si="55"/>
        <v>0</v>
      </c>
      <c r="Q64" s="99">
        <f t="shared" si="55"/>
        <v>0</v>
      </c>
      <c r="R64" s="99"/>
      <c r="S64" s="99">
        <f t="shared" si="55"/>
        <v>0</v>
      </c>
      <c r="T64" s="16">
        <f t="shared" si="55"/>
        <v>0</v>
      </c>
      <c r="U64" s="17"/>
    </row>
    <row r="65" spans="1:21" x14ac:dyDescent="0.2">
      <c r="A65" s="111"/>
      <c r="B65" s="126"/>
      <c r="C65" s="129"/>
      <c r="D65" s="5" t="s">
        <v>11</v>
      </c>
      <c r="E65" s="94">
        <v>463.94</v>
      </c>
      <c r="F65" s="91">
        <v>5.98</v>
      </c>
      <c r="G65" s="91">
        <v>20</v>
      </c>
      <c r="H65" s="92"/>
      <c r="I65" s="92"/>
      <c r="J65" s="2">
        <f>(E65*F65)</f>
        <v>2774.3612000000003</v>
      </c>
      <c r="K65" s="2">
        <f>(E65*G65)</f>
        <v>9278.7999999999993</v>
      </c>
      <c r="L65" s="20">
        <f>SUM(J65,K65)</f>
        <v>12053.161199999999</v>
      </c>
      <c r="M65" s="21">
        <f>SUM(J65-H65)</f>
        <v>2774.3612000000003</v>
      </c>
      <c r="N65" s="21">
        <f>SUM(K65-I65)</f>
        <v>9278.7999999999993</v>
      </c>
      <c r="O65" s="2"/>
      <c r="P65" s="2"/>
      <c r="Q65" s="98"/>
      <c r="R65" s="97"/>
      <c r="S65" s="98"/>
      <c r="T65" s="1"/>
      <c r="U65" s="19"/>
    </row>
    <row r="66" spans="1:21" x14ac:dyDescent="0.2">
      <c r="A66" s="111"/>
      <c r="B66" s="126"/>
      <c r="C66" s="129"/>
      <c r="D66" s="5" t="s">
        <v>12</v>
      </c>
      <c r="E66" s="94">
        <v>667.44</v>
      </c>
      <c r="F66" s="91">
        <v>5.98</v>
      </c>
      <c r="G66" s="91">
        <v>20</v>
      </c>
      <c r="H66" s="92"/>
      <c r="I66" s="92"/>
      <c r="J66" s="2">
        <f>(E66*F66)</f>
        <v>3991.2912000000006</v>
      </c>
      <c r="K66" s="2">
        <f t="shared" ref="K66:K67" si="56">(E66*G66)</f>
        <v>13348.800000000001</v>
      </c>
      <c r="L66" s="20">
        <f t="shared" ref="L66:L67" si="57">SUM(J66,K66)</f>
        <v>17340.091200000003</v>
      </c>
      <c r="M66" s="21">
        <f t="shared" ref="M66:N67" si="58">SUM(J66-H66)</f>
        <v>3991.2912000000006</v>
      </c>
      <c r="N66" s="21">
        <f t="shared" si="58"/>
        <v>13348.800000000001</v>
      </c>
      <c r="O66" s="2"/>
      <c r="P66" s="2"/>
      <c r="Q66" s="98"/>
      <c r="R66" s="97"/>
      <c r="S66" s="98"/>
      <c r="T66" s="1"/>
      <c r="U66" s="19"/>
    </row>
    <row r="67" spans="1:21" x14ac:dyDescent="0.2">
      <c r="A67" s="111"/>
      <c r="B67" s="126"/>
      <c r="C67" s="129"/>
      <c r="D67" s="5" t="s">
        <v>13</v>
      </c>
      <c r="E67" s="94">
        <v>586.4</v>
      </c>
      <c r="F67" s="91">
        <v>5.98</v>
      </c>
      <c r="G67" s="91">
        <v>20</v>
      </c>
      <c r="H67" s="92"/>
      <c r="I67" s="92"/>
      <c r="J67" s="2">
        <f>(E67*F67)</f>
        <v>3506.672</v>
      </c>
      <c r="K67" s="2">
        <f t="shared" si="56"/>
        <v>11728</v>
      </c>
      <c r="L67" s="20">
        <f t="shared" si="57"/>
        <v>15234.672</v>
      </c>
      <c r="M67" s="21">
        <f t="shared" si="58"/>
        <v>3506.672</v>
      </c>
      <c r="N67" s="21">
        <f t="shared" si="58"/>
        <v>11728</v>
      </c>
      <c r="O67" s="2"/>
      <c r="P67" s="2"/>
      <c r="Q67" s="98"/>
      <c r="R67" s="97"/>
      <c r="S67" s="98"/>
      <c r="T67" s="1"/>
      <c r="U67" s="19"/>
    </row>
    <row r="68" spans="1:21" ht="24" x14ac:dyDescent="0.2">
      <c r="A68" s="111"/>
      <c r="B68" s="126"/>
      <c r="C68" s="129"/>
      <c r="D68" s="34" t="s">
        <v>53</v>
      </c>
      <c r="E68" s="16">
        <f>SUM(E65,E66,E67)</f>
        <v>1717.7800000000002</v>
      </c>
      <c r="F68" s="16"/>
      <c r="G68" s="16"/>
      <c r="H68" s="14"/>
      <c r="I68" s="14"/>
      <c r="J68" s="16">
        <f t="shared" ref="J68:T68" si="59">SUM(J65,J66,J67)</f>
        <v>10272.324400000001</v>
      </c>
      <c r="K68" s="16">
        <f t="shared" si="59"/>
        <v>34355.599999999999</v>
      </c>
      <c r="L68" s="16">
        <f t="shared" si="59"/>
        <v>44627.924400000004</v>
      </c>
      <c r="M68" s="16">
        <f t="shared" si="59"/>
        <v>10272.324400000001</v>
      </c>
      <c r="N68" s="16">
        <f t="shared" si="59"/>
        <v>34355.599999999999</v>
      </c>
      <c r="O68" s="16">
        <f t="shared" si="59"/>
        <v>0</v>
      </c>
      <c r="P68" s="16">
        <f t="shared" si="59"/>
        <v>0</v>
      </c>
      <c r="Q68" s="99">
        <f t="shared" si="59"/>
        <v>0</v>
      </c>
      <c r="R68" s="99"/>
      <c r="S68" s="99">
        <f t="shared" si="59"/>
        <v>0</v>
      </c>
      <c r="T68" s="16">
        <f t="shared" si="59"/>
        <v>0</v>
      </c>
      <c r="U68" s="17"/>
    </row>
    <row r="69" spans="1:21" x14ac:dyDescent="0.2">
      <c r="A69" s="111"/>
      <c r="B69" s="126"/>
      <c r="C69" s="129"/>
      <c r="D69" s="5" t="s">
        <v>14</v>
      </c>
      <c r="E69" s="94">
        <v>491.06</v>
      </c>
      <c r="F69" s="91">
        <v>5.98</v>
      </c>
      <c r="G69" s="91">
        <v>20</v>
      </c>
      <c r="H69" s="92"/>
      <c r="I69" s="92"/>
      <c r="J69" s="2">
        <f>(E69*F69)</f>
        <v>2936.5388000000003</v>
      </c>
      <c r="K69" s="2">
        <f>(E69*G69)</f>
        <v>9821.2000000000007</v>
      </c>
      <c r="L69" s="20">
        <f>SUM(J69,K69)</f>
        <v>12757.738800000001</v>
      </c>
      <c r="M69" s="21">
        <f>SUM(J69-H69)</f>
        <v>2936.5388000000003</v>
      </c>
      <c r="N69" s="21">
        <f>SUM(K69-I69)</f>
        <v>9821.2000000000007</v>
      </c>
      <c r="O69" s="2"/>
      <c r="P69" s="2"/>
      <c r="Q69" s="98"/>
      <c r="R69" s="97"/>
      <c r="S69" s="98"/>
      <c r="T69" s="1"/>
      <c r="U69" s="19"/>
    </row>
    <row r="70" spans="1:21" x14ac:dyDescent="0.2">
      <c r="A70" s="111"/>
      <c r="B70" s="126"/>
      <c r="C70" s="129"/>
      <c r="D70" s="5" t="s">
        <v>15</v>
      </c>
      <c r="E70" s="94">
        <v>538.12</v>
      </c>
      <c r="F70" s="91">
        <v>5.98</v>
      </c>
      <c r="G70" s="91">
        <v>20</v>
      </c>
      <c r="H70" s="92"/>
      <c r="I70" s="92"/>
      <c r="J70" s="2">
        <f>(E70*F70)</f>
        <v>3217.9576000000002</v>
      </c>
      <c r="K70" s="2">
        <f t="shared" ref="K70:K71" si="60">(E70*G70)</f>
        <v>10762.4</v>
      </c>
      <c r="L70" s="20">
        <f t="shared" ref="L70:L71" si="61">SUM(J70,K70)</f>
        <v>13980.357599999999</v>
      </c>
      <c r="M70" s="21">
        <f t="shared" ref="M70:N71" si="62">SUM(J70-H70)</f>
        <v>3217.9576000000002</v>
      </c>
      <c r="N70" s="21">
        <f t="shared" si="62"/>
        <v>10762.4</v>
      </c>
      <c r="O70" s="2"/>
      <c r="P70" s="2"/>
      <c r="Q70" s="98"/>
      <c r="R70" s="97"/>
      <c r="S70" s="98"/>
      <c r="T70" s="1"/>
      <c r="U70" s="19"/>
    </row>
    <row r="71" spans="1:21" x14ac:dyDescent="0.2">
      <c r="A71" s="111"/>
      <c r="B71" s="126"/>
      <c r="C71" s="129"/>
      <c r="D71" s="5" t="s">
        <v>16</v>
      </c>
      <c r="E71" s="95">
        <v>472.44</v>
      </c>
      <c r="F71" s="91">
        <v>5.98</v>
      </c>
      <c r="G71" s="91">
        <v>20</v>
      </c>
      <c r="H71" s="92"/>
      <c r="I71" s="92"/>
      <c r="J71" s="2">
        <f>(E71*F71)</f>
        <v>2825.1912000000002</v>
      </c>
      <c r="K71" s="2">
        <f t="shared" si="60"/>
        <v>9448.7999999999993</v>
      </c>
      <c r="L71" s="20">
        <f t="shared" si="61"/>
        <v>12273.9912</v>
      </c>
      <c r="M71" s="21">
        <f t="shared" si="62"/>
        <v>2825.1912000000002</v>
      </c>
      <c r="N71" s="21">
        <f t="shared" si="62"/>
        <v>9448.7999999999993</v>
      </c>
      <c r="O71" s="2"/>
      <c r="P71" s="2"/>
      <c r="Q71" s="98"/>
      <c r="R71" s="97"/>
      <c r="S71" s="98"/>
      <c r="T71" s="1"/>
      <c r="U71" s="19"/>
    </row>
    <row r="72" spans="1:21" ht="24" x14ac:dyDescent="0.2">
      <c r="A72" s="111"/>
      <c r="B72" s="126"/>
      <c r="C72" s="129"/>
      <c r="D72" s="34" t="s">
        <v>54</v>
      </c>
      <c r="E72" s="16">
        <f>SUM(E69,E70,E71)</f>
        <v>1501.6200000000001</v>
      </c>
      <c r="F72" s="16"/>
      <c r="G72" s="16"/>
      <c r="H72" s="14"/>
      <c r="I72" s="14"/>
      <c r="J72" s="16">
        <f t="shared" ref="J72:T72" si="63">SUM(J69,J70,J71)</f>
        <v>8979.6876000000011</v>
      </c>
      <c r="K72" s="16">
        <f t="shared" si="63"/>
        <v>30032.399999999998</v>
      </c>
      <c r="L72" s="16">
        <f t="shared" si="63"/>
        <v>39012.087599999999</v>
      </c>
      <c r="M72" s="16">
        <f t="shared" si="63"/>
        <v>8979.6876000000011</v>
      </c>
      <c r="N72" s="16">
        <f t="shared" si="63"/>
        <v>30032.399999999998</v>
      </c>
      <c r="O72" s="16">
        <f t="shared" si="63"/>
        <v>0</v>
      </c>
      <c r="P72" s="16">
        <f t="shared" si="63"/>
        <v>0</v>
      </c>
      <c r="Q72" s="99">
        <f t="shared" si="63"/>
        <v>0</v>
      </c>
      <c r="R72" s="99"/>
      <c r="S72" s="99">
        <f t="shared" si="63"/>
        <v>0</v>
      </c>
      <c r="T72" s="16">
        <f t="shared" si="63"/>
        <v>0</v>
      </c>
      <c r="U72" s="17"/>
    </row>
    <row r="73" spans="1:21" x14ac:dyDescent="0.2">
      <c r="A73" s="111"/>
      <c r="B73" s="126"/>
      <c r="C73" s="129"/>
      <c r="D73" s="5" t="s">
        <v>17</v>
      </c>
      <c r="E73" s="94">
        <v>554.67999999999995</v>
      </c>
      <c r="F73" s="91">
        <v>5.98</v>
      </c>
      <c r="G73" s="91">
        <v>20</v>
      </c>
      <c r="H73" s="92"/>
      <c r="I73" s="92"/>
      <c r="J73" s="2">
        <f>(E73*F73)</f>
        <v>3316.9863999999998</v>
      </c>
      <c r="K73" s="2">
        <f>(E73*G73)</f>
        <v>11093.599999999999</v>
      </c>
      <c r="L73" s="20">
        <f>SUM(J73,K73)</f>
        <v>14410.586399999998</v>
      </c>
      <c r="M73" s="21">
        <f>SUM(J73-H73)</f>
        <v>3316.9863999999998</v>
      </c>
      <c r="N73" s="21">
        <f>SUM(K73-I73)</f>
        <v>11093.599999999999</v>
      </c>
      <c r="O73" s="2"/>
      <c r="P73" s="2"/>
      <c r="Q73" s="98"/>
      <c r="R73" s="97"/>
      <c r="S73" s="98"/>
      <c r="T73" s="1"/>
      <c r="U73" s="19"/>
    </row>
    <row r="74" spans="1:21" x14ac:dyDescent="0.2">
      <c r="A74" s="111"/>
      <c r="B74" s="126"/>
      <c r="C74" s="129"/>
      <c r="D74" s="5" t="s">
        <v>18</v>
      </c>
      <c r="E74" s="94">
        <v>508.04</v>
      </c>
      <c r="F74" s="91">
        <v>5.98</v>
      </c>
      <c r="G74" s="91">
        <v>20</v>
      </c>
      <c r="H74" s="92"/>
      <c r="I74" s="92"/>
      <c r="J74" s="2">
        <f>(E74*F74)</f>
        <v>3038.0792000000001</v>
      </c>
      <c r="K74" s="2">
        <f t="shared" ref="K74:K75" si="64">(E74*G74)</f>
        <v>10160.800000000001</v>
      </c>
      <c r="L74" s="20">
        <f t="shared" ref="L74:L75" si="65">SUM(J74,K74)</f>
        <v>13198.879200000001</v>
      </c>
      <c r="M74" s="21">
        <f t="shared" ref="M74:N75" si="66">SUM(J74-H74)</f>
        <v>3038.0792000000001</v>
      </c>
      <c r="N74" s="21">
        <f t="shared" si="66"/>
        <v>10160.800000000001</v>
      </c>
      <c r="O74" s="2"/>
      <c r="P74" s="2"/>
      <c r="Q74" s="98"/>
      <c r="R74" s="97"/>
      <c r="S74" s="98"/>
      <c r="T74" s="1"/>
      <c r="U74" s="19"/>
    </row>
    <row r="75" spans="1:21" x14ac:dyDescent="0.2">
      <c r="A75" s="112"/>
      <c r="B75" s="127"/>
      <c r="C75" s="130"/>
      <c r="D75" s="5" t="s">
        <v>19</v>
      </c>
      <c r="E75" s="95">
        <v>409.76</v>
      </c>
      <c r="F75" s="91">
        <v>5.98</v>
      </c>
      <c r="G75" s="91">
        <v>20</v>
      </c>
      <c r="H75" s="92"/>
      <c r="I75" s="92"/>
      <c r="J75" s="2">
        <f>(E75*F75)</f>
        <v>2450.3648000000003</v>
      </c>
      <c r="K75" s="2">
        <f t="shared" si="64"/>
        <v>8195.2000000000007</v>
      </c>
      <c r="L75" s="20">
        <f t="shared" si="65"/>
        <v>10645.5648</v>
      </c>
      <c r="M75" s="21">
        <f t="shared" si="66"/>
        <v>2450.3648000000003</v>
      </c>
      <c r="N75" s="21">
        <f t="shared" si="66"/>
        <v>8195.2000000000007</v>
      </c>
      <c r="O75" s="2"/>
      <c r="P75" s="2"/>
      <c r="Q75" s="98"/>
      <c r="R75" s="97"/>
      <c r="S75" s="98"/>
      <c r="T75" s="1"/>
      <c r="U75" s="19"/>
    </row>
    <row r="76" spans="1:21" ht="24.75" x14ac:dyDescent="0.25">
      <c r="A76" s="8"/>
      <c r="B76" s="8"/>
      <c r="C76" s="8"/>
      <c r="D76" s="34" t="s">
        <v>55</v>
      </c>
      <c r="E76" s="16">
        <f>SUM(E73,E74,E75)</f>
        <v>1472.48</v>
      </c>
      <c r="F76" s="16"/>
      <c r="G76" s="16"/>
      <c r="H76" s="16">
        <f t="shared" ref="H76:I76" si="67">SUM(H73,H74,H75)</f>
        <v>0</v>
      </c>
      <c r="I76" s="16">
        <f t="shared" si="67"/>
        <v>0</v>
      </c>
      <c r="J76" s="16">
        <f t="shared" ref="J76:T76" si="68">SUM(J73,J74,J75)</f>
        <v>8805.4304000000011</v>
      </c>
      <c r="K76" s="16">
        <f t="shared" si="68"/>
        <v>29449.600000000002</v>
      </c>
      <c r="L76" s="16">
        <f t="shared" si="68"/>
        <v>38255.030400000003</v>
      </c>
      <c r="M76" s="16">
        <f t="shared" si="68"/>
        <v>8805.4304000000011</v>
      </c>
      <c r="N76" s="16">
        <f t="shared" si="68"/>
        <v>29449.600000000002</v>
      </c>
      <c r="O76" s="16">
        <f t="shared" si="68"/>
        <v>0</v>
      </c>
      <c r="P76" s="16">
        <f t="shared" si="68"/>
        <v>0</v>
      </c>
      <c r="Q76" s="99">
        <f t="shared" si="68"/>
        <v>0</v>
      </c>
      <c r="R76" s="99"/>
      <c r="S76" s="99">
        <f t="shared" si="68"/>
        <v>0</v>
      </c>
      <c r="T76" s="16">
        <f t="shared" si="68"/>
        <v>0</v>
      </c>
      <c r="U76" s="17"/>
    </row>
    <row r="77" spans="1:21" ht="24" x14ac:dyDescent="0.2">
      <c r="A77" s="73"/>
      <c r="B77" s="73"/>
      <c r="C77" s="74"/>
      <c r="D77" s="72" t="s">
        <v>58</v>
      </c>
      <c r="E77" s="75">
        <f>SUM(E64+E68+E72+E76)</f>
        <v>6188.880000000001</v>
      </c>
      <c r="F77" s="75"/>
      <c r="G77" s="75"/>
      <c r="H77" s="75">
        <f t="shared" ref="H77:I77" si="69">SUM(H64+H68+H72+H76)</f>
        <v>0</v>
      </c>
      <c r="I77" s="75">
        <f t="shared" si="69"/>
        <v>0</v>
      </c>
      <c r="J77" s="75">
        <f t="shared" ref="J77:T77" si="70">SUM(J64+J68+J72+J76)</f>
        <v>37009.502400000005</v>
      </c>
      <c r="K77" s="75">
        <f t="shared" si="70"/>
        <v>123777.60000000001</v>
      </c>
      <c r="L77" s="75">
        <f t="shared" si="70"/>
        <v>160787.1024</v>
      </c>
      <c r="M77" s="75">
        <f t="shared" si="70"/>
        <v>37009.502400000005</v>
      </c>
      <c r="N77" s="75">
        <f t="shared" si="70"/>
        <v>123777.60000000001</v>
      </c>
      <c r="O77" s="75">
        <f t="shared" si="70"/>
        <v>0</v>
      </c>
      <c r="P77" s="75">
        <f t="shared" si="70"/>
        <v>0</v>
      </c>
      <c r="Q77" s="100">
        <f t="shared" si="70"/>
        <v>0</v>
      </c>
      <c r="R77" s="100"/>
      <c r="S77" s="100">
        <f t="shared" si="70"/>
        <v>0</v>
      </c>
      <c r="T77" s="75">
        <f t="shared" si="70"/>
        <v>0</v>
      </c>
      <c r="U77" s="77"/>
    </row>
    <row r="78" spans="1:21" ht="36" x14ac:dyDescent="0.2">
      <c r="A78" s="38"/>
      <c r="B78" s="38"/>
      <c r="C78" s="39"/>
      <c r="D78" s="40" t="s">
        <v>59</v>
      </c>
      <c r="E78" s="41">
        <f>E77+'2016'!E78</f>
        <v>43004.160000000003</v>
      </c>
      <c r="F78" s="41"/>
      <c r="G78" s="41"/>
      <c r="H78" s="41">
        <f>H77+'2016'!H78</f>
        <v>79771.11</v>
      </c>
      <c r="I78" s="41">
        <f>I77+'2016'!I78</f>
        <v>143569.85999999999</v>
      </c>
      <c r="J78" s="41">
        <f>J77+'2016'!J78</f>
        <v>212618.38800000001</v>
      </c>
      <c r="K78" s="41">
        <f>K77+'2016'!K78</f>
        <v>827127.79999999993</v>
      </c>
      <c r="L78" s="41">
        <f>L77+'2016'!L78</f>
        <v>1039746.188</v>
      </c>
      <c r="M78" s="41">
        <f>M77+'2016'!M78</f>
        <v>132847.27799999999</v>
      </c>
      <c r="N78" s="41">
        <f>N77+'2016'!N78</f>
        <v>683557.94</v>
      </c>
      <c r="O78" s="41">
        <f>O77+'2016'!O78</f>
        <v>0</v>
      </c>
      <c r="P78" s="41">
        <f>P77+'2016'!P78</f>
        <v>0</v>
      </c>
      <c r="Q78" s="101">
        <f>Q77+'2016'!Q78</f>
        <v>138000</v>
      </c>
      <c r="R78" s="101">
        <f>SUM(I78-Q78)</f>
        <v>5569.859999999986</v>
      </c>
      <c r="S78" s="101">
        <f>S77+'2016'!S78</f>
        <v>0</v>
      </c>
      <c r="T78" s="41">
        <f>T77+'2016'!T78</f>
        <v>0</v>
      </c>
      <c r="U78" s="42"/>
    </row>
    <row r="79" spans="1:21" x14ac:dyDescent="0.2">
      <c r="A79" s="110">
        <v>5</v>
      </c>
      <c r="B79" s="125" t="s">
        <v>32</v>
      </c>
      <c r="C79" s="128" t="s">
        <v>25</v>
      </c>
      <c r="D79" s="5" t="s">
        <v>8</v>
      </c>
      <c r="E79" s="94">
        <v>182.12</v>
      </c>
      <c r="F79" s="91">
        <v>5.98</v>
      </c>
      <c r="G79" s="91">
        <v>40</v>
      </c>
      <c r="H79" s="92">
        <v>1089.08</v>
      </c>
      <c r="I79" s="92">
        <v>7284.8</v>
      </c>
      <c r="J79" s="2">
        <f>(E79*F79)</f>
        <v>1089.0776000000001</v>
      </c>
      <c r="K79" s="2">
        <f>(E79*G79)</f>
        <v>7284.8</v>
      </c>
      <c r="L79" s="20">
        <f>SUM(J79,K79)</f>
        <v>8373.8775999999998</v>
      </c>
      <c r="M79" s="21">
        <f>SUM(J79-H79)</f>
        <v>-2.3999999998522981E-3</v>
      </c>
      <c r="N79" s="21">
        <f>SUM(K79-I79)</f>
        <v>0</v>
      </c>
      <c r="O79" s="2"/>
      <c r="P79" s="2"/>
      <c r="Q79" s="98"/>
      <c r="R79" s="97"/>
      <c r="S79" s="98"/>
      <c r="T79" s="1"/>
      <c r="U79" s="19"/>
    </row>
    <row r="80" spans="1:21" x14ac:dyDescent="0.2">
      <c r="A80" s="111"/>
      <c r="B80" s="126"/>
      <c r="C80" s="129"/>
      <c r="D80" s="5" t="s">
        <v>9</v>
      </c>
      <c r="E80" s="95">
        <v>273.92</v>
      </c>
      <c r="F80" s="91">
        <v>5.98</v>
      </c>
      <c r="G80" s="91">
        <v>40</v>
      </c>
      <c r="H80" s="92">
        <v>1638.04</v>
      </c>
      <c r="I80" s="92">
        <v>10956.8</v>
      </c>
      <c r="J80" s="2">
        <f>(E80*F80)</f>
        <v>1638.0416000000002</v>
      </c>
      <c r="K80" s="2">
        <f t="shared" ref="K80:K81" si="71">(E80*G80)</f>
        <v>10956.800000000001</v>
      </c>
      <c r="L80" s="20">
        <f t="shared" ref="L80:L81" si="72">SUM(J80,K80)</f>
        <v>12594.841600000002</v>
      </c>
      <c r="M80" s="21">
        <f t="shared" ref="M80:N81" si="73">SUM(J80-H80)</f>
        <v>1.6000000002804882E-3</v>
      </c>
      <c r="N80" s="21">
        <f t="shared" si="73"/>
        <v>1.8189894035458565E-12</v>
      </c>
      <c r="O80" s="2"/>
      <c r="P80" s="2"/>
      <c r="Q80" s="98"/>
      <c r="R80" s="97"/>
      <c r="S80" s="98"/>
      <c r="T80" s="1"/>
      <c r="U80" s="19"/>
    </row>
    <row r="81" spans="1:21" x14ac:dyDescent="0.2">
      <c r="A81" s="111"/>
      <c r="B81" s="126"/>
      <c r="C81" s="129"/>
      <c r="D81" s="5" t="s">
        <v>10</v>
      </c>
      <c r="E81" s="95">
        <v>366.86</v>
      </c>
      <c r="F81" s="91">
        <v>5.98</v>
      </c>
      <c r="G81" s="91">
        <v>40</v>
      </c>
      <c r="H81" s="92">
        <v>2193.8200000000002</v>
      </c>
      <c r="I81" s="92">
        <v>14674.4</v>
      </c>
      <c r="J81" s="2">
        <f>(E81*F81)</f>
        <v>2193.8228000000004</v>
      </c>
      <c r="K81" s="2">
        <f t="shared" si="71"/>
        <v>14674.400000000001</v>
      </c>
      <c r="L81" s="20">
        <f t="shared" si="72"/>
        <v>16868.222800000003</v>
      </c>
      <c r="M81" s="21">
        <f t="shared" si="73"/>
        <v>2.8000000002066372E-3</v>
      </c>
      <c r="N81" s="21">
        <f t="shared" si="73"/>
        <v>1.8189894035458565E-12</v>
      </c>
      <c r="O81" s="2"/>
      <c r="P81" s="2"/>
      <c r="Q81" s="98"/>
      <c r="R81" s="97"/>
      <c r="S81" s="98"/>
      <c r="T81" s="1"/>
      <c r="U81" s="19"/>
    </row>
    <row r="82" spans="1:21" ht="24" x14ac:dyDescent="0.2">
      <c r="A82" s="111"/>
      <c r="B82" s="126"/>
      <c r="C82" s="129"/>
      <c r="D82" s="34" t="s">
        <v>52</v>
      </c>
      <c r="E82" s="16">
        <f>SUM(E79,E80,E81)</f>
        <v>822.90000000000009</v>
      </c>
      <c r="F82" s="16"/>
      <c r="G82" s="16"/>
      <c r="H82" s="44">
        <f>SUM(H79:H81)</f>
        <v>4920.9400000000005</v>
      </c>
      <c r="I82" s="44">
        <f>SUM(I79:I81)</f>
        <v>32916</v>
      </c>
      <c r="J82" s="16">
        <f t="shared" ref="J82:T82" si="74">SUM(J79,J80,J81)</f>
        <v>4920.9420000000009</v>
      </c>
      <c r="K82" s="16">
        <f t="shared" si="74"/>
        <v>32916</v>
      </c>
      <c r="L82" s="16">
        <f t="shared" si="74"/>
        <v>37836.942000000003</v>
      </c>
      <c r="M82" s="16">
        <f t="shared" si="74"/>
        <v>2.0000000006348273E-3</v>
      </c>
      <c r="N82" s="16">
        <f t="shared" si="74"/>
        <v>3.637978807091713E-12</v>
      </c>
      <c r="O82" s="16">
        <f t="shared" si="74"/>
        <v>0</v>
      </c>
      <c r="P82" s="16">
        <f t="shared" si="74"/>
        <v>0</v>
      </c>
      <c r="Q82" s="99">
        <f t="shared" si="74"/>
        <v>0</v>
      </c>
      <c r="R82" s="99"/>
      <c r="S82" s="99">
        <f t="shared" si="74"/>
        <v>0</v>
      </c>
      <c r="T82" s="16">
        <f t="shared" si="74"/>
        <v>0</v>
      </c>
      <c r="U82" s="17"/>
    </row>
    <row r="83" spans="1:21" x14ac:dyDescent="0.2">
      <c r="A83" s="111"/>
      <c r="B83" s="126"/>
      <c r="C83" s="129"/>
      <c r="D83" s="5" t="s">
        <v>11</v>
      </c>
      <c r="E83" s="94">
        <v>306.68</v>
      </c>
      <c r="F83" s="91">
        <v>5.98</v>
      </c>
      <c r="G83" s="91">
        <v>40</v>
      </c>
      <c r="H83" s="92">
        <v>1833.95</v>
      </c>
      <c r="I83" s="92">
        <v>12267.2</v>
      </c>
      <c r="J83" s="2">
        <f>(E83*F83)</f>
        <v>1833.9464000000003</v>
      </c>
      <c r="K83" s="2">
        <f>(E83*G83)</f>
        <v>12267.2</v>
      </c>
      <c r="L83" s="20">
        <f>SUM(J83,K83)</f>
        <v>14101.146400000001</v>
      </c>
      <c r="M83" s="21">
        <f>SUM(J83-H83)</f>
        <v>-3.5999999997784471E-3</v>
      </c>
      <c r="N83" s="21">
        <f>SUM(K83-I83)</f>
        <v>0</v>
      </c>
      <c r="O83" s="2"/>
      <c r="P83" s="2"/>
      <c r="Q83" s="98"/>
      <c r="R83" s="97"/>
      <c r="S83" s="98"/>
      <c r="T83" s="1"/>
      <c r="U83" s="19"/>
    </row>
    <row r="84" spans="1:21" x14ac:dyDescent="0.2">
      <c r="A84" s="111"/>
      <c r="B84" s="126"/>
      <c r="C84" s="129"/>
      <c r="D84" s="5" t="s">
        <v>12</v>
      </c>
      <c r="E84" s="94">
        <v>339.94</v>
      </c>
      <c r="F84" s="91">
        <v>5.98</v>
      </c>
      <c r="G84" s="91">
        <v>40</v>
      </c>
      <c r="H84" s="92">
        <v>2032.84</v>
      </c>
      <c r="I84" s="92">
        <v>13597.6</v>
      </c>
      <c r="J84" s="2">
        <f>(E84*F84)</f>
        <v>2032.8412000000001</v>
      </c>
      <c r="K84" s="2">
        <f t="shared" ref="K84:K85" si="75">(E84*G84)</f>
        <v>13597.6</v>
      </c>
      <c r="L84" s="20">
        <f t="shared" ref="L84:L85" si="76">SUM(J84,K84)</f>
        <v>15630.441200000001</v>
      </c>
      <c r="M84" s="21">
        <f t="shared" ref="M84:N85" si="77">SUM(J84-H84)</f>
        <v>1.2000000001535227E-3</v>
      </c>
      <c r="N84" s="21">
        <f t="shared" si="77"/>
        <v>0</v>
      </c>
      <c r="O84" s="2"/>
      <c r="P84" s="2"/>
      <c r="Q84" s="98"/>
      <c r="R84" s="97"/>
      <c r="S84" s="98"/>
      <c r="T84" s="1"/>
      <c r="U84" s="19"/>
    </row>
    <row r="85" spans="1:21" x14ac:dyDescent="0.2">
      <c r="A85" s="111"/>
      <c r="B85" s="126"/>
      <c r="C85" s="129"/>
      <c r="D85" s="5" t="s">
        <v>13</v>
      </c>
      <c r="E85" s="94">
        <v>305.83999999999997</v>
      </c>
      <c r="F85" s="91">
        <v>5.98</v>
      </c>
      <c r="G85" s="91">
        <v>40</v>
      </c>
      <c r="H85" s="92">
        <v>1828.92</v>
      </c>
      <c r="I85" s="92">
        <v>12233.6</v>
      </c>
      <c r="J85" s="2">
        <f>(E85*F85)</f>
        <v>1828.9232</v>
      </c>
      <c r="K85" s="2">
        <f t="shared" si="75"/>
        <v>12233.599999999999</v>
      </c>
      <c r="L85" s="20">
        <f t="shared" si="76"/>
        <v>14062.523199999998</v>
      </c>
      <c r="M85" s="21">
        <f t="shared" si="77"/>
        <v>3.1999999998788553E-3</v>
      </c>
      <c r="N85" s="21">
        <f t="shared" si="77"/>
        <v>-1.8189894035458565E-12</v>
      </c>
      <c r="O85" s="2"/>
      <c r="P85" s="2"/>
      <c r="Q85" s="98"/>
      <c r="R85" s="97"/>
      <c r="S85" s="98"/>
      <c r="T85" s="1"/>
      <c r="U85" s="19"/>
    </row>
    <row r="86" spans="1:21" ht="24" x14ac:dyDescent="0.2">
      <c r="A86" s="111"/>
      <c r="B86" s="126"/>
      <c r="C86" s="129"/>
      <c r="D86" s="34" t="s">
        <v>53</v>
      </c>
      <c r="E86" s="16">
        <f>SUM(E83,E84,E85)</f>
        <v>952.46</v>
      </c>
      <c r="F86" s="16"/>
      <c r="G86" s="16"/>
      <c r="H86" s="44">
        <f>SUM(H83:H85)</f>
        <v>5695.71</v>
      </c>
      <c r="I86" s="44">
        <f>SUM(I83:I85)</f>
        <v>38098.400000000001</v>
      </c>
      <c r="J86" s="16">
        <f t="shared" ref="J86:T86" si="78">SUM(J83,J84,J85)</f>
        <v>5695.7108000000007</v>
      </c>
      <c r="K86" s="16">
        <f t="shared" si="78"/>
        <v>38098.400000000001</v>
      </c>
      <c r="L86" s="16">
        <f t="shared" si="78"/>
        <v>43794.110800000002</v>
      </c>
      <c r="M86" s="16">
        <f t="shared" si="78"/>
        <v>8.0000000025393092E-4</v>
      </c>
      <c r="N86" s="16">
        <f t="shared" si="78"/>
        <v>-1.8189894035458565E-12</v>
      </c>
      <c r="O86" s="16">
        <f t="shared" si="78"/>
        <v>0</v>
      </c>
      <c r="P86" s="16">
        <f t="shared" si="78"/>
        <v>0</v>
      </c>
      <c r="Q86" s="99">
        <f t="shared" si="78"/>
        <v>0</v>
      </c>
      <c r="R86" s="99"/>
      <c r="S86" s="99">
        <f t="shared" si="78"/>
        <v>0</v>
      </c>
      <c r="T86" s="16">
        <f t="shared" si="78"/>
        <v>0</v>
      </c>
      <c r="U86" s="17"/>
    </row>
    <row r="87" spans="1:21" x14ac:dyDescent="0.2">
      <c r="A87" s="111"/>
      <c r="B87" s="126"/>
      <c r="C87" s="129"/>
      <c r="D87" s="5" t="s">
        <v>14</v>
      </c>
      <c r="E87" s="94">
        <v>305.52</v>
      </c>
      <c r="F87" s="91">
        <v>5.98</v>
      </c>
      <c r="G87" s="91">
        <v>40</v>
      </c>
      <c r="H87" s="92">
        <v>1827.01</v>
      </c>
      <c r="I87" s="92">
        <v>12220.8</v>
      </c>
      <c r="J87" s="2">
        <f>(E87*F87)</f>
        <v>1827.0096000000001</v>
      </c>
      <c r="K87" s="2">
        <f>(E87*G87)</f>
        <v>12220.8</v>
      </c>
      <c r="L87" s="20">
        <f>SUM(J87,K87)</f>
        <v>14047.809599999999</v>
      </c>
      <c r="M87" s="21">
        <f>SUM(J87-H87)</f>
        <v>-3.9999999989959178E-4</v>
      </c>
      <c r="N87" s="21">
        <f>SUM(K87-I87)</f>
        <v>0</v>
      </c>
      <c r="O87" s="2"/>
      <c r="P87" s="2"/>
      <c r="Q87" s="98"/>
      <c r="R87" s="97"/>
      <c r="S87" s="98"/>
      <c r="T87" s="1"/>
      <c r="U87" s="19"/>
    </row>
    <row r="88" spans="1:21" x14ac:dyDescent="0.2">
      <c r="A88" s="111"/>
      <c r="B88" s="126"/>
      <c r="C88" s="129"/>
      <c r="D88" s="5" t="s">
        <v>15</v>
      </c>
      <c r="E88" s="94">
        <v>308.95999999999998</v>
      </c>
      <c r="F88" s="91">
        <v>5.98</v>
      </c>
      <c r="G88" s="91">
        <v>40</v>
      </c>
      <c r="H88" s="92">
        <v>1847.58</v>
      </c>
      <c r="I88" s="92">
        <v>12358.4</v>
      </c>
      <c r="J88" s="2">
        <f>(E88*F88)</f>
        <v>1847.5808</v>
      </c>
      <c r="K88" s="2">
        <f t="shared" ref="K88:K89" si="79">(E88*G88)</f>
        <v>12358.4</v>
      </c>
      <c r="L88" s="20">
        <f t="shared" ref="L88:L89" si="80">SUM(J88,K88)</f>
        <v>14205.980799999999</v>
      </c>
      <c r="M88" s="21">
        <f t="shared" ref="M88:N89" si="81">SUM(J88-H88)</f>
        <v>8.0000000002655725E-4</v>
      </c>
      <c r="N88" s="21">
        <f t="shared" si="81"/>
        <v>0</v>
      </c>
      <c r="O88" s="2"/>
      <c r="P88" s="2"/>
      <c r="Q88" s="98"/>
      <c r="R88" s="97"/>
      <c r="S88" s="98"/>
      <c r="T88" s="1"/>
      <c r="U88" s="19"/>
    </row>
    <row r="89" spans="1:21" x14ac:dyDescent="0.2">
      <c r="A89" s="111"/>
      <c r="B89" s="126"/>
      <c r="C89" s="129"/>
      <c r="D89" s="5" t="s">
        <v>16</v>
      </c>
      <c r="E89" s="95">
        <v>310.36</v>
      </c>
      <c r="F89" s="91">
        <v>5.98</v>
      </c>
      <c r="G89" s="91">
        <v>40</v>
      </c>
      <c r="H89" s="92">
        <v>1855.95</v>
      </c>
      <c r="I89" s="92">
        <v>12414.4</v>
      </c>
      <c r="J89" s="2">
        <f>(E89*F89)</f>
        <v>1855.9528000000003</v>
      </c>
      <c r="K89" s="2">
        <f t="shared" si="79"/>
        <v>12414.400000000001</v>
      </c>
      <c r="L89" s="20">
        <f t="shared" si="80"/>
        <v>14270.352800000002</v>
      </c>
      <c r="M89" s="21">
        <f t="shared" si="81"/>
        <v>2.8000000002066372E-3</v>
      </c>
      <c r="N89" s="21">
        <f t="shared" si="81"/>
        <v>1.8189894035458565E-12</v>
      </c>
      <c r="O89" s="2"/>
      <c r="P89" s="2"/>
      <c r="Q89" s="98"/>
      <c r="R89" s="97"/>
      <c r="S89" s="98"/>
      <c r="T89" s="1"/>
      <c r="U89" s="19"/>
    </row>
    <row r="90" spans="1:21" ht="24" x14ac:dyDescent="0.2">
      <c r="A90" s="111"/>
      <c r="B90" s="126"/>
      <c r="C90" s="129"/>
      <c r="D90" s="34" t="s">
        <v>54</v>
      </c>
      <c r="E90" s="16">
        <f>SUM(E87,E88,E89)</f>
        <v>924.84</v>
      </c>
      <c r="F90" s="16"/>
      <c r="G90" s="16"/>
      <c r="H90" s="44">
        <f>SUM(H87:H89)</f>
        <v>5530.54</v>
      </c>
      <c r="I90" s="44">
        <f>SUM(I87:I89)</f>
        <v>36993.599999999999</v>
      </c>
      <c r="J90" s="16">
        <f t="shared" ref="J90:T90" si="82">SUM(J87,J88,J89)</f>
        <v>5530.5432000000001</v>
      </c>
      <c r="K90" s="16">
        <f t="shared" si="82"/>
        <v>36993.599999999999</v>
      </c>
      <c r="L90" s="16">
        <f t="shared" si="82"/>
        <v>42524.143199999999</v>
      </c>
      <c r="M90" s="16">
        <f t="shared" si="82"/>
        <v>3.2000000003336027E-3</v>
      </c>
      <c r="N90" s="16">
        <f t="shared" si="82"/>
        <v>1.8189894035458565E-12</v>
      </c>
      <c r="O90" s="16">
        <f t="shared" si="82"/>
        <v>0</v>
      </c>
      <c r="P90" s="16">
        <f t="shared" si="82"/>
        <v>0</v>
      </c>
      <c r="Q90" s="99">
        <f t="shared" si="82"/>
        <v>0</v>
      </c>
      <c r="R90" s="99"/>
      <c r="S90" s="99">
        <f t="shared" si="82"/>
        <v>0</v>
      </c>
      <c r="T90" s="16">
        <f t="shared" si="82"/>
        <v>0</v>
      </c>
      <c r="U90" s="17"/>
    </row>
    <row r="91" spans="1:21" x14ac:dyDescent="0.2">
      <c r="A91" s="111"/>
      <c r="B91" s="126"/>
      <c r="C91" s="129"/>
      <c r="D91" s="5" t="s">
        <v>17</v>
      </c>
      <c r="E91" s="94">
        <v>307.76</v>
      </c>
      <c r="F91" s="91">
        <v>5.98</v>
      </c>
      <c r="G91" s="91">
        <v>40</v>
      </c>
      <c r="H91" s="92">
        <v>1840.4</v>
      </c>
      <c r="I91" s="92">
        <v>12310.4</v>
      </c>
      <c r="J91" s="2">
        <f>(E91*F91)</f>
        <v>1840.4048</v>
      </c>
      <c r="K91" s="2">
        <f>(E91*G91)</f>
        <v>12310.4</v>
      </c>
      <c r="L91" s="20">
        <f>SUM(J91,K91)</f>
        <v>14150.8048</v>
      </c>
      <c r="M91" s="21">
        <f>SUM(J91-H91)</f>
        <v>4.7999999999319698E-3</v>
      </c>
      <c r="N91" s="21">
        <f>SUM(K91-I91)</f>
        <v>0</v>
      </c>
      <c r="O91" s="2"/>
      <c r="P91" s="2"/>
      <c r="Q91" s="98"/>
      <c r="R91" s="97"/>
      <c r="S91" s="98"/>
      <c r="T91" s="1"/>
      <c r="U91" s="19"/>
    </row>
    <row r="92" spans="1:21" x14ac:dyDescent="0.2">
      <c r="A92" s="111"/>
      <c r="B92" s="126"/>
      <c r="C92" s="129"/>
      <c r="D92" s="5" t="s">
        <v>18</v>
      </c>
      <c r="E92" s="94">
        <v>335.32</v>
      </c>
      <c r="F92" s="91">
        <v>5.98</v>
      </c>
      <c r="G92" s="91">
        <v>40</v>
      </c>
      <c r="H92" s="92">
        <v>2005.21</v>
      </c>
      <c r="I92" s="92">
        <v>13412.8</v>
      </c>
      <c r="J92" s="2">
        <f>(E92*F92)</f>
        <v>2005.2136</v>
      </c>
      <c r="K92" s="2">
        <f t="shared" ref="K92:K93" si="83">(E92*G92)</f>
        <v>13412.8</v>
      </c>
      <c r="L92" s="20">
        <f t="shared" ref="L92:L93" si="84">SUM(J92,K92)</f>
        <v>15418.013599999998</v>
      </c>
      <c r="M92" s="21">
        <f t="shared" ref="M92:N93" si="85">SUM(J92-H92)</f>
        <v>3.6000000000058208E-3</v>
      </c>
      <c r="N92" s="21">
        <f t="shared" si="85"/>
        <v>0</v>
      </c>
      <c r="O92" s="2"/>
      <c r="P92" s="2"/>
      <c r="Q92" s="98"/>
      <c r="R92" s="97"/>
      <c r="S92" s="98"/>
      <c r="T92" s="1"/>
      <c r="U92" s="19"/>
    </row>
    <row r="93" spans="1:21" x14ac:dyDescent="0.2">
      <c r="A93" s="112"/>
      <c r="B93" s="127"/>
      <c r="C93" s="130"/>
      <c r="D93" s="5" t="s">
        <v>19</v>
      </c>
      <c r="E93" s="95">
        <v>266.56</v>
      </c>
      <c r="F93" s="91">
        <v>5.98</v>
      </c>
      <c r="G93" s="91">
        <v>40</v>
      </c>
      <c r="H93" s="92">
        <v>1594.03</v>
      </c>
      <c r="I93" s="92">
        <v>10662.4</v>
      </c>
      <c r="J93" s="2">
        <f>(E93*F93)</f>
        <v>1594.0288</v>
      </c>
      <c r="K93" s="2">
        <f t="shared" si="83"/>
        <v>10662.4</v>
      </c>
      <c r="L93" s="20">
        <f t="shared" si="84"/>
        <v>12256.4288</v>
      </c>
      <c r="M93" s="21">
        <f t="shared" si="85"/>
        <v>-1.199999999926149E-3</v>
      </c>
      <c r="N93" s="21">
        <f t="shared" si="85"/>
        <v>0</v>
      </c>
      <c r="O93" s="2"/>
      <c r="P93" s="2"/>
      <c r="Q93" s="98"/>
      <c r="R93" s="97"/>
      <c r="S93" s="98"/>
      <c r="T93" s="1"/>
      <c r="U93" s="19"/>
    </row>
    <row r="94" spans="1:21" ht="24.75" x14ac:dyDescent="0.25">
      <c r="A94" s="8"/>
      <c r="B94" s="8"/>
      <c r="C94" s="8"/>
      <c r="D94" s="34" t="s">
        <v>55</v>
      </c>
      <c r="E94" s="16">
        <f>SUM(E91,E92,E93)</f>
        <v>909.63999999999987</v>
      </c>
      <c r="F94" s="16"/>
      <c r="G94" s="16"/>
      <c r="H94" s="44">
        <f>SUM(H91:H93)</f>
        <v>5439.64</v>
      </c>
      <c r="I94" s="44">
        <f>SUM(I91:I93)</f>
        <v>36385.599999999999</v>
      </c>
      <c r="J94" s="16">
        <f t="shared" ref="J94:T94" si="86">SUM(J91,J92,J93)</f>
        <v>5439.6472000000003</v>
      </c>
      <c r="K94" s="16">
        <f t="shared" si="86"/>
        <v>36385.599999999999</v>
      </c>
      <c r="L94" s="16">
        <f t="shared" si="86"/>
        <v>41825.247199999998</v>
      </c>
      <c r="M94" s="16">
        <f t="shared" si="86"/>
        <v>7.2000000000116415E-3</v>
      </c>
      <c r="N94" s="16">
        <f t="shared" si="86"/>
        <v>0</v>
      </c>
      <c r="O94" s="16">
        <f t="shared" si="86"/>
        <v>0</v>
      </c>
      <c r="P94" s="16">
        <f t="shared" si="86"/>
        <v>0</v>
      </c>
      <c r="Q94" s="99">
        <f t="shared" si="86"/>
        <v>0</v>
      </c>
      <c r="R94" s="99"/>
      <c r="S94" s="99">
        <f t="shared" si="86"/>
        <v>0</v>
      </c>
      <c r="T94" s="16">
        <f t="shared" si="86"/>
        <v>0</v>
      </c>
      <c r="U94" s="17"/>
    </row>
    <row r="95" spans="1:21" ht="24" x14ac:dyDescent="0.2">
      <c r="A95" s="73"/>
      <c r="B95" s="73"/>
      <c r="C95" s="74"/>
      <c r="D95" s="72" t="s">
        <v>58</v>
      </c>
      <c r="E95" s="75">
        <f>SUM(E82+E86+E90+E94)</f>
        <v>3609.84</v>
      </c>
      <c r="F95" s="75"/>
      <c r="G95" s="75"/>
      <c r="H95" s="84">
        <f>SUM(H82,H86,H90,H94)</f>
        <v>21586.83</v>
      </c>
      <c r="I95" s="84">
        <f>SUM(I82,I86,I90,I94)</f>
        <v>144393.60000000001</v>
      </c>
      <c r="J95" s="75">
        <f t="shared" ref="J95:T95" si="87">SUM(J82+J86+J90+J94)</f>
        <v>21586.843200000003</v>
      </c>
      <c r="K95" s="75">
        <f t="shared" si="87"/>
        <v>144393.60000000001</v>
      </c>
      <c r="L95" s="75">
        <f t="shared" si="87"/>
        <v>165980.44319999998</v>
      </c>
      <c r="M95" s="75">
        <f t="shared" si="87"/>
        <v>1.3200000001234002E-2</v>
      </c>
      <c r="N95" s="75">
        <f t="shared" si="87"/>
        <v>3.637978807091713E-12</v>
      </c>
      <c r="O95" s="75">
        <f t="shared" si="87"/>
        <v>0</v>
      </c>
      <c r="P95" s="75">
        <f t="shared" si="87"/>
        <v>0</v>
      </c>
      <c r="Q95" s="100">
        <f t="shared" si="87"/>
        <v>0</v>
      </c>
      <c r="R95" s="100"/>
      <c r="S95" s="100">
        <f t="shared" si="87"/>
        <v>0</v>
      </c>
      <c r="T95" s="75">
        <f t="shared" si="87"/>
        <v>0</v>
      </c>
      <c r="U95" s="77"/>
    </row>
    <row r="96" spans="1:21" ht="36" x14ac:dyDescent="0.2">
      <c r="A96" s="38"/>
      <c r="B96" s="38"/>
      <c r="C96" s="39"/>
      <c r="D96" s="40" t="s">
        <v>59</v>
      </c>
      <c r="E96" s="41">
        <f>E95+'2016'!E96</f>
        <v>22596.280000000002</v>
      </c>
      <c r="F96" s="41"/>
      <c r="G96" s="41"/>
      <c r="H96" s="41">
        <f>H95+'2016'!H96</f>
        <v>112152.17000000001</v>
      </c>
      <c r="I96" s="41">
        <f>I95+'2016'!I96</f>
        <v>518021.29999999993</v>
      </c>
      <c r="J96" s="41">
        <f>J95+'2016'!J96</f>
        <v>112152.16200000001</v>
      </c>
      <c r="K96" s="41">
        <f>K95+'2016'!K96</f>
        <v>518021.29999999993</v>
      </c>
      <c r="L96" s="41">
        <f>L95+'2016'!L96</f>
        <v>630173.46200000006</v>
      </c>
      <c r="M96" s="41">
        <f>M95+'2016'!M96</f>
        <v>-8.0000000060636012E-3</v>
      </c>
      <c r="N96" s="41">
        <f>N95+'2016'!N96</f>
        <v>1.1368683772161603E-13</v>
      </c>
      <c r="O96" s="41">
        <f>O95+'2016'!O96</f>
        <v>0</v>
      </c>
      <c r="P96" s="41">
        <f>P95+'2016'!P96</f>
        <v>0</v>
      </c>
      <c r="Q96" s="101">
        <f>Q95+'2016'!Q96</f>
        <v>6000</v>
      </c>
      <c r="R96" s="101">
        <f>SUM(I96-Q96)</f>
        <v>512021.29999999993</v>
      </c>
      <c r="S96" s="101">
        <f>S95+'2016'!S96</f>
        <v>0</v>
      </c>
      <c r="T96" s="41">
        <f>T95+'2016'!T96</f>
        <v>0</v>
      </c>
      <c r="U96" s="42"/>
    </row>
    <row r="97" spans="1:21" x14ac:dyDescent="0.2">
      <c r="A97" s="110">
        <v>6</v>
      </c>
      <c r="B97" s="125" t="s">
        <v>32</v>
      </c>
      <c r="C97" s="128" t="s">
        <v>26</v>
      </c>
      <c r="D97" s="5" t="s">
        <v>8</v>
      </c>
      <c r="E97" s="94">
        <v>183.78</v>
      </c>
      <c r="F97" s="91">
        <v>5.98</v>
      </c>
      <c r="G97" s="91">
        <v>40</v>
      </c>
      <c r="H97" s="92">
        <v>1099</v>
      </c>
      <c r="I97" s="92">
        <v>7351.2</v>
      </c>
      <c r="J97" s="2">
        <f>(E97*F97)</f>
        <v>1099.0044</v>
      </c>
      <c r="K97" s="2">
        <f>(E97*G97)</f>
        <v>7351.2</v>
      </c>
      <c r="L97" s="20">
        <f>SUM(J97,K97)</f>
        <v>8450.2044000000005</v>
      </c>
      <c r="M97" s="21">
        <f>SUM(J97-H97)</f>
        <v>4.400000000032378E-3</v>
      </c>
      <c r="N97" s="21">
        <f>SUM(K97-I97)</f>
        <v>0</v>
      </c>
      <c r="O97" s="2"/>
      <c r="P97" s="2"/>
      <c r="Q97" s="98"/>
      <c r="R97" s="97"/>
      <c r="S97" s="98"/>
      <c r="T97" s="1"/>
      <c r="U97" s="19"/>
    </row>
    <row r="98" spans="1:21" x14ac:dyDescent="0.2">
      <c r="A98" s="111"/>
      <c r="B98" s="126"/>
      <c r="C98" s="129"/>
      <c r="D98" s="5" t="s">
        <v>9</v>
      </c>
      <c r="E98" s="95">
        <v>260.27999999999997</v>
      </c>
      <c r="F98" s="91">
        <v>5.98</v>
      </c>
      <c r="G98" s="91">
        <v>40</v>
      </c>
      <c r="H98" s="105">
        <v>1556.47</v>
      </c>
      <c r="I98" s="106">
        <v>10411.200000000001</v>
      </c>
      <c r="J98" s="2">
        <f>(E98*F98)</f>
        <v>1556.4744000000001</v>
      </c>
      <c r="K98" s="2">
        <f t="shared" ref="K98:K99" si="88">(E98*G98)</f>
        <v>10411.199999999999</v>
      </c>
      <c r="L98" s="20">
        <f t="shared" ref="L98:L99" si="89">SUM(J98,K98)</f>
        <v>11967.6744</v>
      </c>
      <c r="M98" s="21">
        <f t="shared" ref="M98:N99" si="90">SUM(J98-H98)</f>
        <v>4.400000000032378E-3</v>
      </c>
      <c r="N98" s="21">
        <f t="shared" si="90"/>
        <v>-1.8189894035458565E-12</v>
      </c>
      <c r="O98" s="2"/>
      <c r="P98" s="2"/>
      <c r="Q98" s="98"/>
      <c r="R98" s="97"/>
      <c r="S98" s="98"/>
      <c r="T98" s="1"/>
      <c r="U98" s="19"/>
    </row>
    <row r="99" spans="1:21" x14ac:dyDescent="0.2">
      <c r="A99" s="111"/>
      <c r="B99" s="126"/>
      <c r="C99" s="129"/>
      <c r="D99" s="5" t="s">
        <v>10</v>
      </c>
      <c r="E99" s="95">
        <v>290.68</v>
      </c>
      <c r="F99" s="91">
        <v>5.98</v>
      </c>
      <c r="G99" s="91">
        <v>40</v>
      </c>
      <c r="H99" s="105">
        <v>1738.27</v>
      </c>
      <c r="I99" s="106">
        <v>11627.2</v>
      </c>
      <c r="J99" s="2">
        <f>(E99*F99)</f>
        <v>1738.2664000000002</v>
      </c>
      <c r="K99" s="2">
        <f t="shared" si="88"/>
        <v>11627.2</v>
      </c>
      <c r="L99" s="20">
        <f t="shared" si="89"/>
        <v>13365.466400000001</v>
      </c>
      <c r="M99" s="21">
        <f t="shared" si="90"/>
        <v>-3.5999999997784471E-3</v>
      </c>
      <c r="N99" s="21">
        <f t="shared" si="90"/>
        <v>0</v>
      </c>
      <c r="O99" s="2"/>
      <c r="P99" s="2"/>
      <c r="Q99" s="98"/>
      <c r="R99" s="97"/>
      <c r="S99" s="98"/>
      <c r="T99" s="1"/>
      <c r="U99" s="19"/>
    </row>
    <row r="100" spans="1:21" ht="24" x14ac:dyDescent="0.2">
      <c r="A100" s="111"/>
      <c r="B100" s="126"/>
      <c r="C100" s="129"/>
      <c r="D100" s="34" t="s">
        <v>52</v>
      </c>
      <c r="E100" s="16">
        <f>SUM(E97,E98,E99)</f>
        <v>734.74</v>
      </c>
      <c r="F100" s="16"/>
      <c r="G100" s="16"/>
      <c r="H100" s="44">
        <f>SUM(H97:H99)</f>
        <v>4393.74</v>
      </c>
      <c r="I100" s="44">
        <f>SUM(I97:I99)</f>
        <v>29389.600000000002</v>
      </c>
      <c r="J100" s="16">
        <f t="shared" ref="J100:T100" si="91">SUM(J97,J98,J99)</f>
        <v>4393.7452000000003</v>
      </c>
      <c r="K100" s="16">
        <f t="shared" si="91"/>
        <v>29389.599999999999</v>
      </c>
      <c r="L100" s="16">
        <f t="shared" si="91"/>
        <v>33783.345199999996</v>
      </c>
      <c r="M100" s="16">
        <f t="shared" si="91"/>
        <v>5.2000000002863089E-3</v>
      </c>
      <c r="N100" s="16">
        <f t="shared" si="91"/>
        <v>-1.8189894035458565E-12</v>
      </c>
      <c r="O100" s="16">
        <f t="shared" si="91"/>
        <v>0</v>
      </c>
      <c r="P100" s="16">
        <f t="shared" si="91"/>
        <v>0</v>
      </c>
      <c r="Q100" s="99">
        <f t="shared" si="91"/>
        <v>0</v>
      </c>
      <c r="R100" s="99"/>
      <c r="S100" s="99">
        <f t="shared" si="91"/>
        <v>0</v>
      </c>
      <c r="T100" s="16">
        <f t="shared" si="91"/>
        <v>0</v>
      </c>
      <c r="U100" s="17"/>
    </row>
    <row r="101" spans="1:21" x14ac:dyDescent="0.2">
      <c r="A101" s="111"/>
      <c r="B101" s="126"/>
      <c r="C101" s="129"/>
      <c r="D101" s="5" t="s">
        <v>11</v>
      </c>
      <c r="E101" s="94">
        <v>259.88</v>
      </c>
      <c r="F101" s="91">
        <v>5.98</v>
      </c>
      <c r="G101" s="91">
        <v>40</v>
      </c>
      <c r="H101" s="105">
        <v>1554.08</v>
      </c>
      <c r="I101" s="106">
        <v>10395.200000000001</v>
      </c>
      <c r="J101" s="2">
        <f>(E101*F101)</f>
        <v>1554.0824</v>
      </c>
      <c r="K101" s="2">
        <f>(E101*G101)</f>
        <v>10395.200000000001</v>
      </c>
      <c r="L101" s="20">
        <f>SUM(J101,K101)</f>
        <v>11949.2824</v>
      </c>
      <c r="M101" s="21">
        <f>SUM(J101-H101)</f>
        <v>2.4000000000796717E-3</v>
      </c>
      <c r="N101" s="21">
        <f>SUM(K101-I101)</f>
        <v>0</v>
      </c>
      <c r="O101" s="2"/>
      <c r="P101" s="2"/>
      <c r="Q101" s="98"/>
      <c r="R101" s="97"/>
      <c r="S101" s="98"/>
      <c r="T101" s="1"/>
      <c r="U101" s="19"/>
    </row>
    <row r="102" spans="1:21" x14ac:dyDescent="0.2">
      <c r="A102" s="111"/>
      <c r="B102" s="126"/>
      <c r="C102" s="129"/>
      <c r="D102" s="5" t="s">
        <v>12</v>
      </c>
      <c r="E102" s="94">
        <v>277.86</v>
      </c>
      <c r="F102" s="91">
        <v>5.98</v>
      </c>
      <c r="G102" s="91">
        <v>40</v>
      </c>
      <c r="H102" s="105">
        <v>1661.6</v>
      </c>
      <c r="I102" s="106">
        <v>11114.4</v>
      </c>
      <c r="J102" s="2">
        <f>(E102*F102)</f>
        <v>1661.6028000000001</v>
      </c>
      <c r="K102" s="2">
        <f t="shared" ref="K102:K103" si="92">(E102*G102)</f>
        <v>11114.400000000001</v>
      </c>
      <c r="L102" s="20">
        <f t="shared" ref="L102:L103" si="93">SUM(J102,K102)</f>
        <v>12776.002800000002</v>
      </c>
      <c r="M102" s="21">
        <f t="shared" ref="M102:N103" si="94">SUM(J102-H102)</f>
        <v>2.8000000002066372E-3</v>
      </c>
      <c r="N102" s="21">
        <f t="shared" si="94"/>
        <v>1.8189894035458565E-12</v>
      </c>
      <c r="O102" s="2"/>
      <c r="P102" s="2"/>
      <c r="Q102" s="98"/>
      <c r="R102" s="97"/>
      <c r="S102" s="98"/>
      <c r="T102" s="1"/>
      <c r="U102" s="19"/>
    </row>
    <row r="103" spans="1:21" x14ac:dyDescent="0.2">
      <c r="A103" s="111"/>
      <c r="B103" s="126"/>
      <c r="C103" s="129"/>
      <c r="D103" s="5" t="s">
        <v>13</v>
      </c>
      <c r="E103" s="94">
        <v>267.12</v>
      </c>
      <c r="F103" s="91">
        <v>5.98</v>
      </c>
      <c r="G103" s="91">
        <v>40</v>
      </c>
      <c r="H103" s="92">
        <v>1597.38</v>
      </c>
      <c r="I103" s="92">
        <v>10684.8</v>
      </c>
      <c r="J103" s="2">
        <f>(E103*F103)</f>
        <v>1597.3776</v>
      </c>
      <c r="K103" s="2">
        <f t="shared" si="92"/>
        <v>10684.8</v>
      </c>
      <c r="L103" s="20">
        <f t="shared" si="93"/>
        <v>12282.177599999999</v>
      </c>
      <c r="M103" s="21">
        <f t="shared" si="94"/>
        <v>-2.4000000000796717E-3</v>
      </c>
      <c r="N103" s="21">
        <f t="shared" si="94"/>
        <v>0</v>
      </c>
      <c r="O103" s="2"/>
      <c r="P103" s="2"/>
      <c r="Q103" s="98"/>
      <c r="R103" s="97"/>
      <c r="S103" s="98"/>
      <c r="T103" s="1"/>
      <c r="U103" s="19"/>
    </row>
    <row r="104" spans="1:21" ht="24" x14ac:dyDescent="0.2">
      <c r="A104" s="111"/>
      <c r="B104" s="126"/>
      <c r="C104" s="129"/>
      <c r="D104" s="34" t="s">
        <v>53</v>
      </c>
      <c r="E104" s="16">
        <f>SUM(E101,E102,E103)</f>
        <v>804.86</v>
      </c>
      <c r="F104" s="16"/>
      <c r="G104" s="16"/>
      <c r="H104" s="44">
        <f>SUM(H101:H103)</f>
        <v>4813.0599999999995</v>
      </c>
      <c r="I104" s="44">
        <f>SUM(I101:I103)</f>
        <v>32194.399999999998</v>
      </c>
      <c r="J104" s="16">
        <f t="shared" ref="J104:T104" si="95">SUM(J101,J102,J103)</f>
        <v>4813.0627999999997</v>
      </c>
      <c r="K104" s="16">
        <f t="shared" si="95"/>
        <v>32194.400000000001</v>
      </c>
      <c r="L104" s="16">
        <f t="shared" si="95"/>
        <v>37007.462800000001</v>
      </c>
      <c r="M104" s="16">
        <f t="shared" si="95"/>
        <v>2.8000000002066372E-3</v>
      </c>
      <c r="N104" s="16">
        <f t="shared" si="95"/>
        <v>1.8189894035458565E-12</v>
      </c>
      <c r="O104" s="16">
        <f t="shared" si="95"/>
        <v>0</v>
      </c>
      <c r="P104" s="16">
        <f t="shared" si="95"/>
        <v>0</v>
      </c>
      <c r="Q104" s="99">
        <f t="shared" si="95"/>
        <v>0</v>
      </c>
      <c r="R104" s="99"/>
      <c r="S104" s="99">
        <f t="shared" si="95"/>
        <v>0</v>
      </c>
      <c r="T104" s="16">
        <f t="shared" si="95"/>
        <v>0</v>
      </c>
      <c r="U104" s="17"/>
    </row>
    <row r="105" spans="1:21" x14ac:dyDescent="0.2">
      <c r="A105" s="111"/>
      <c r="B105" s="126"/>
      <c r="C105" s="129"/>
      <c r="D105" s="5" t="s">
        <v>14</v>
      </c>
      <c r="E105" s="94">
        <v>270.7</v>
      </c>
      <c r="F105" s="91">
        <v>5.98</v>
      </c>
      <c r="G105" s="91">
        <v>40</v>
      </c>
      <c r="H105" s="92">
        <v>1618.79</v>
      </c>
      <c r="I105" s="92">
        <v>10828</v>
      </c>
      <c r="J105" s="2">
        <f>(E105*F105)</f>
        <v>1618.7860000000001</v>
      </c>
      <c r="K105" s="2">
        <f>(E105*G105)</f>
        <v>10828</v>
      </c>
      <c r="L105" s="20">
        <f>SUM(J105,K105)</f>
        <v>12446.786</v>
      </c>
      <c r="M105" s="21">
        <f>SUM(J105-H105)</f>
        <v>-3.9999999999054126E-3</v>
      </c>
      <c r="N105" s="21">
        <f>SUM(K105-I105)</f>
        <v>0</v>
      </c>
      <c r="O105" s="2"/>
      <c r="P105" s="2"/>
      <c r="Q105" s="98"/>
      <c r="R105" s="97"/>
      <c r="S105" s="98"/>
      <c r="T105" s="1"/>
      <c r="U105" s="19"/>
    </row>
    <row r="106" spans="1:21" x14ac:dyDescent="0.2">
      <c r="A106" s="111"/>
      <c r="B106" s="126"/>
      <c r="C106" s="129"/>
      <c r="D106" s="5" t="s">
        <v>15</v>
      </c>
      <c r="E106" s="94">
        <v>291.83999999999997</v>
      </c>
      <c r="F106" s="91">
        <v>5.98</v>
      </c>
      <c r="G106" s="91">
        <v>40</v>
      </c>
      <c r="H106" s="92">
        <v>1745.2</v>
      </c>
      <c r="I106" s="92">
        <v>11673.6</v>
      </c>
      <c r="J106" s="2">
        <f>(E106*F106)</f>
        <v>1745.2031999999999</v>
      </c>
      <c r="K106" s="2">
        <f t="shared" ref="K106:K107" si="96">(E106*G106)</f>
        <v>11673.599999999999</v>
      </c>
      <c r="L106" s="20">
        <f t="shared" ref="L106:L107" si="97">SUM(J106,K106)</f>
        <v>13418.803199999998</v>
      </c>
      <c r="M106" s="21">
        <f t="shared" ref="M106:N107" si="98">SUM(J106-H106)</f>
        <v>3.1999999998788553E-3</v>
      </c>
      <c r="N106" s="21">
        <f t="shared" si="98"/>
        <v>-1.8189894035458565E-12</v>
      </c>
      <c r="O106" s="2"/>
      <c r="P106" s="2"/>
      <c r="Q106" s="98">
        <v>88980</v>
      </c>
      <c r="R106" s="97"/>
      <c r="S106" s="98"/>
      <c r="T106" s="1"/>
      <c r="U106" s="19"/>
    </row>
    <row r="107" spans="1:21" x14ac:dyDescent="0.2">
      <c r="A107" s="111"/>
      <c r="B107" s="126"/>
      <c r="C107" s="129"/>
      <c r="D107" s="5" t="s">
        <v>16</v>
      </c>
      <c r="E107" s="95">
        <v>293.8</v>
      </c>
      <c r="F107" s="91">
        <v>5.98</v>
      </c>
      <c r="G107" s="91">
        <v>40</v>
      </c>
      <c r="H107" s="92">
        <v>1756.92</v>
      </c>
      <c r="I107" s="92">
        <v>11752</v>
      </c>
      <c r="J107" s="2">
        <f>(E107*F107)</f>
        <v>1756.9240000000002</v>
      </c>
      <c r="K107" s="2">
        <f t="shared" si="96"/>
        <v>11752</v>
      </c>
      <c r="L107" s="20">
        <f t="shared" si="97"/>
        <v>13508.924000000001</v>
      </c>
      <c r="M107" s="21">
        <f t="shared" si="98"/>
        <v>4.0000000001327862E-3</v>
      </c>
      <c r="N107" s="21">
        <f t="shared" si="98"/>
        <v>0</v>
      </c>
      <c r="O107" s="2"/>
      <c r="P107" s="2"/>
      <c r="Q107" s="98"/>
      <c r="R107" s="97"/>
      <c r="S107" s="98"/>
      <c r="T107" s="1"/>
      <c r="U107" s="19"/>
    </row>
    <row r="108" spans="1:21" ht="24" x14ac:dyDescent="0.2">
      <c r="A108" s="111"/>
      <c r="B108" s="126"/>
      <c r="C108" s="129"/>
      <c r="D108" s="34" t="s">
        <v>54</v>
      </c>
      <c r="E108" s="16">
        <f>SUM(E105,E106,E107)</f>
        <v>856.33999999999992</v>
      </c>
      <c r="F108" s="16"/>
      <c r="G108" s="16"/>
      <c r="H108" s="44">
        <f>SUM(H105:H107)</f>
        <v>5120.91</v>
      </c>
      <c r="I108" s="44">
        <f>SUM(I105:I107)</f>
        <v>34253.599999999999</v>
      </c>
      <c r="J108" s="16">
        <f t="shared" ref="J108:T108" si="99">SUM(J105,J106,J107)</f>
        <v>5120.9132</v>
      </c>
      <c r="K108" s="16">
        <f t="shared" si="99"/>
        <v>34253.599999999999</v>
      </c>
      <c r="L108" s="16">
        <f t="shared" si="99"/>
        <v>39374.513200000001</v>
      </c>
      <c r="M108" s="16">
        <f t="shared" si="99"/>
        <v>3.200000000106229E-3</v>
      </c>
      <c r="N108" s="16">
        <f t="shared" si="99"/>
        <v>-1.8189894035458565E-12</v>
      </c>
      <c r="O108" s="16">
        <f t="shared" si="99"/>
        <v>0</v>
      </c>
      <c r="P108" s="16">
        <f t="shared" si="99"/>
        <v>0</v>
      </c>
      <c r="Q108" s="99">
        <f t="shared" si="99"/>
        <v>88980</v>
      </c>
      <c r="R108" s="99"/>
      <c r="S108" s="99">
        <f t="shared" si="99"/>
        <v>0</v>
      </c>
      <c r="T108" s="16">
        <f t="shared" si="99"/>
        <v>0</v>
      </c>
      <c r="U108" s="17"/>
    </row>
    <row r="109" spans="1:21" x14ac:dyDescent="0.2">
      <c r="A109" s="111"/>
      <c r="B109" s="126"/>
      <c r="C109" s="129"/>
      <c r="D109" s="5" t="s">
        <v>17</v>
      </c>
      <c r="E109" s="94">
        <v>324.33999999999997</v>
      </c>
      <c r="F109" s="91">
        <v>5.98</v>
      </c>
      <c r="G109" s="91">
        <v>40</v>
      </c>
      <c r="H109" s="92">
        <v>1939.55</v>
      </c>
      <c r="I109" s="92">
        <v>12973.6</v>
      </c>
      <c r="J109" s="2">
        <f>(E109*F109)</f>
        <v>1939.5532000000001</v>
      </c>
      <c r="K109" s="2">
        <f>(E109*G109)</f>
        <v>12973.599999999999</v>
      </c>
      <c r="L109" s="20">
        <f>SUM(J109,K109)</f>
        <v>14913.153199999999</v>
      </c>
      <c r="M109" s="21">
        <f>SUM(J109-H109)</f>
        <v>3.200000000106229E-3</v>
      </c>
      <c r="N109" s="21">
        <f>SUM(K109-I109)</f>
        <v>-1.8189894035458565E-12</v>
      </c>
      <c r="O109" s="2"/>
      <c r="P109" s="2"/>
      <c r="Q109" s="98"/>
      <c r="R109" s="97"/>
      <c r="S109" s="98"/>
      <c r="T109" s="1"/>
      <c r="U109" s="19"/>
    </row>
    <row r="110" spans="1:21" x14ac:dyDescent="0.2">
      <c r="A110" s="111"/>
      <c r="B110" s="126"/>
      <c r="C110" s="129"/>
      <c r="D110" s="5" t="s">
        <v>18</v>
      </c>
      <c r="E110" s="94">
        <v>333.8</v>
      </c>
      <c r="F110" s="91">
        <v>5.98</v>
      </c>
      <c r="G110" s="91">
        <v>40</v>
      </c>
      <c r="H110" s="92">
        <v>1996.12</v>
      </c>
      <c r="I110" s="92">
        <v>13352</v>
      </c>
      <c r="J110" s="2">
        <f>(E110*F110)</f>
        <v>1996.1240000000003</v>
      </c>
      <c r="K110" s="2">
        <f t="shared" ref="K110:K111" si="100">(E110*G110)</f>
        <v>13352</v>
      </c>
      <c r="L110" s="20">
        <f t="shared" ref="L110:L111" si="101">SUM(J110,K110)</f>
        <v>15348.124</v>
      </c>
      <c r="M110" s="21">
        <f t="shared" ref="M110:N111" si="102">SUM(J110-H110)</f>
        <v>4.0000000003601599E-3</v>
      </c>
      <c r="N110" s="21">
        <f t="shared" si="102"/>
        <v>0</v>
      </c>
      <c r="O110" s="2"/>
      <c r="P110" s="2"/>
      <c r="Q110" s="98"/>
      <c r="R110" s="97"/>
      <c r="S110" s="98"/>
      <c r="T110" s="1"/>
      <c r="U110" s="19"/>
    </row>
    <row r="111" spans="1:21" x14ac:dyDescent="0.2">
      <c r="A111" s="112"/>
      <c r="B111" s="127"/>
      <c r="C111" s="130"/>
      <c r="D111" s="5" t="s">
        <v>19</v>
      </c>
      <c r="E111" s="95">
        <v>231.38</v>
      </c>
      <c r="F111" s="91">
        <v>5.98</v>
      </c>
      <c r="G111" s="91">
        <v>40</v>
      </c>
      <c r="H111" s="92">
        <v>1383.65</v>
      </c>
      <c r="I111" s="92">
        <v>9255.2000000000007</v>
      </c>
      <c r="J111" s="2">
        <f>(E111*F111)</f>
        <v>1383.6524000000002</v>
      </c>
      <c r="K111" s="2">
        <f t="shared" si="100"/>
        <v>9255.2000000000007</v>
      </c>
      <c r="L111" s="20">
        <f t="shared" si="101"/>
        <v>10638.852400000002</v>
      </c>
      <c r="M111" s="21">
        <f t="shared" si="102"/>
        <v>2.4000000000796717E-3</v>
      </c>
      <c r="N111" s="21">
        <f t="shared" si="102"/>
        <v>0</v>
      </c>
      <c r="O111" s="2"/>
      <c r="P111" s="2"/>
      <c r="Q111" s="98"/>
      <c r="R111" s="97"/>
      <c r="S111" s="98"/>
      <c r="T111" s="1"/>
      <c r="U111" s="19"/>
    </row>
    <row r="112" spans="1:21" ht="24.75" x14ac:dyDescent="0.25">
      <c r="A112" s="8"/>
      <c r="B112" s="8"/>
      <c r="C112" s="8"/>
      <c r="D112" s="34" t="s">
        <v>55</v>
      </c>
      <c r="E112" s="16">
        <f>SUM(E109,E110,E111)</f>
        <v>889.52</v>
      </c>
      <c r="F112" s="16"/>
      <c r="G112" s="16"/>
      <c r="H112" s="44">
        <f>SUM(H109:H111)</f>
        <v>5319.32</v>
      </c>
      <c r="I112" s="44">
        <f>SUM(I109:I111)</f>
        <v>35580.800000000003</v>
      </c>
      <c r="J112" s="16">
        <f t="shared" ref="J112:T112" si="103">SUM(J109,J110,J111)</f>
        <v>5319.3296</v>
      </c>
      <c r="K112" s="16">
        <f t="shared" si="103"/>
        <v>35580.800000000003</v>
      </c>
      <c r="L112" s="16">
        <f t="shared" si="103"/>
        <v>40900.1296</v>
      </c>
      <c r="M112" s="16">
        <f t="shared" si="103"/>
        <v>9.6000000005460606E-3</v>
      </c>
      <c r="N112" s="16">
        <f t="shared" si="103"/>
        <v>-1.8189894035458565E-12</v>
      </c>
      <c r="O112" s="16">
        <f t="shared" si="103"/>
        <v>0</v>
      </c>
      <c r="P112" s="16">
        <f t="shared" si="103"/>
        <v>0</v>
      </c>
      <c r="Q112" s="99">
        <f t="shared" si="103"/>
        <v>0</v>
      </c>
      <c r="R112" s="99"/>
      <c r="S112" s="99">
        <f t="shared" si="103"/>
        <v>0</v>
      </c>
      <c r="T112" s="16">
        <f t="shared" si="103"/>
        <v>0</v>
      </c>
      <c r="U112" s="17"/>
    </row>
    <row r="113" spans="1:21" ht="24" x14ac:dyDescent="0.2">
      <c r="A113" s="73"/>
      <c r="B113" s="73"/>
      <c r="C113" s="74"/>
      <c r="D113" s="72" t="s">
        <v>58</v>
      </c>
      <c r="E113" s="75">
        <f>SUM(E100+E104+E108+E112)</f>
        <v>3285.4599999999996</v>
      </c>
      <c r="F113" s="75"/>
      <c r="G113" s="75"/>
      <c r="H113" s="84">
        <f>SUM(H100,H104,H108,H112)</f>
        <v>19647.03</v>
      </c>
      <c r="I113" s="84">
        <f>SUM(I100,I104,I108,I112)</f>
        <v>131418.40000000002</v>
      </c>
      <c r="J113" s="75">
        <f t="shared" ref="J113:T113" si="104">SUM(J100+J104+J108+J112)</f>
        <v>19647.050800000001</v>
      </c>
      <c r="K113" s="75">
        <f t="shared" si="104"/>
        <v>131418.40000000002</v>
      </c>
      <c r="L113" s="75">
        <f t="shared" si="104"/>
        <v>151065.45079999999</v>
      </c>
      <c r="M113" s="75">
        <f t="shared" si="104"/>
        <v>2.0800000001145236E-2</v>
      </c>
      <c r="N113" s="75">
        <f t="shared" si="104"/>
        <v>-3.637978807091713E-12</v>
      </c>
      <c r="O113" s="75">
        <f t="shared" si="104"/>
        <v>0</v>
      </c>
      <c r="P113" s="75">
        <f t="shared" si="104"/>
        <v>0</v>
      </c>
      <c r="Q113" s="100">
        <f t="shared" si="104"/>
        <v>88980</v>
      </c>
      <c r="R113" s="100"/>
      <c r="S113" s="100">
        <f t="shared" si="104"/>
        <v>0</v>
      </c>
      <c r="T113" s="75">
        <f t="shared" si="104"/>
        <v>0</v>
      </c>
      <c r="U113" s="77"/>
    </row>
    <row r="114" spans="1:21" ht="36" x14ac:dyDescent="0.2">
      <c r="A114" s="38"/>
      <c r="B114" s="38"/>
      <c r="C114" s="39"/>
      <c r="D114" s="40" t="s">
        <v>59</v>
      </c>
      <c r="E114" s="41">
        <f>E113+'2016'!E114</f>
        <v>22312.74</v>
      </c>
      <c r="F114" s="41"/>
      <c r="G114" s="41"/>
      <c r="H114" s="41">
        <f>H113+'2016'!H114</f>
        <v>110407.21999999999</v>
      </c>
      <c r="I114" s="41">
        <f>I113+'2016'!I114</f>
        <v>502958.12000000005</v>
      </c>
      <c r="J114" s="41">
        <f>J113+'2016'!J114</f>
        <v>110407.17639999998</v>
      </c>
      <c r="K114" s="41">
        <f>K113+'2016'!K114</f>
        <v>502958.12</v>
      </c>
      <c r="L114" s="41">
        <f>L113+'2016'!L114</f>
        <v>613365.29639999999</v>
      </c>
      <c r="M114" s="41">
        <f>M113+'2016'!M114</f>
        <v>-4.3600000006335904E-2</v>
      </c>
      <c r="N114" s="41">
        <f>N113+'2016'!N114</f>
        <v>-4.2064129956997931E-12</v>
      </c>
      <c r="O114" s="41">
        <f>O113+'2016'!O114</f>
        <v>0</v>
      </c>
      <c r="P114" s="41">
        <f>P113+'2016'!P114</f>
        <v>0</v>
      </c>
      <c r="Q114" s="101">
        <f>Q113+'2016'!Q114</f>
        <v>222180</v>
      </c>
      <c r="R114" s="101">
        <f>SUM(I114-Q114)</f>
        <v>280778.12000000005</v>
      </c>
      <c r="S114" s="101">
        <f>S113+'2016'!S114</f>
        <v>0</v>
      </c>
      <c r="T114" s="41">
        <f>T113+'2016'!T114</f>
        <v>0</v>
      </c>
      <c r="U114" s="42"/>
    </row>
    <row r="115" spans="1:21" x14ac:dyDescent="0.2">
      <c r="A115" s="110">
        <v>7</v>
      </c>
      <c r="B115" s="125" t="s">
        <v>32</v>
      </c>
      <c r="C115" s="128" t="s">
        <v>27</v>
      </c>
      <c r="D115" s="5" t="s">
        <v>8</v>
      </c>
      <c r="E115" s="94">
        <v>759.64</v>
      </c>
      <c r="F115" s="91">
        <v>5.98</v>
      </c>
      <c r="G115" s="91">
        <v>40</v>
      </c>
      <c r="H115" s="92">
        <v>4542.6499999999996</v>
      </c>
      <c r="I115" s="92">
        <v>30385.599999999999</v>
      </c>
      <c r="J115" s="2">
        <f>(E115*F115)</f>
        <v>4542.6472000000003</v>
      </c>
      <c r="K115" s="2">
        <f>(E115*G115)</f>
        <v>30385.599999999999</v>
      </c>
      <c r="L115" s="20">
        <f>SUM(J115,K115)</f>
        <v>34928.247199999998</v>
      </c>
      <c r="M115" s="21">
        <f>SUM(J115-H115)</f>
        <v>-2.7999999992971425E-3</v>
      </c>
      <c r="N115" s="21">
        <f>SUM(K115-I115)</f>
        <v>0</v>
      </c>
      <c r="O115" s="2"/>
      <c r="P115" s="2"/>
      <c r="Q115" s="98"/>
      <c r="R115" s="97"/>
      <c r="S115" s="98"/>
      <c r="T115" s="1"/>
      <c r="U115" s="19"/>
    </row>
    <row r="116" spans="1:21" x14ac:dyDescent="0.2">
      <c r="A116" s="111"/>
      <c r="B116" s="126"/>
      <c r="C116" s="129"/>
      <c r="D116" s="5" t="s">
        <v>9</v>
      </c>
      <c r="E116" s="95">
        <v>1033.5</v>
      </c>
      <c r="F116" s="91">
        <v>5.98</v>
      </c>
      <c r="G116" s="91">
        <v>40</v>
      </c>
      <c r="H116" s="92">
        <v>6180.33</v>
      </c>
      <c r="I116" s="92">
        <v>41340</v>
      </c>
      <c r="J116" s="2">
        <f>(E116*F116)</f>
        <v>6180.3300000000008</v>
      </c>
      <c r="K116" s="2">
        <f t="shared" ref="K116:K117" si="105">(E116*G116)</f>
        <v>41340</v>
      </c>
      <c r="L116" s="20">
        <f t="shared" ref="L116:L117" si="106">SUM(J116,K116)</f>
        <v>47520.33</v>
      </c>
      <c r="M116" s="21">
        <f t="shared" ref="M116:N117" si="107">SUM(J116-H116)</f>
        <v>9.0949470177292824E-13</v>
      </c>
      <c r="N116" s="21">
        <f t="shared" si="107"/>
        <v>0</v>
      </c>
      <c r="O116" s="2"/>
      <c r="P116" s="2"/>
      <c r="Q116" s="98"/>
      <c r="R116" s="97"/>
      <c r="S116" s="98"/>
      <c r="T116" s="1"/>
      <c r="U116" s="19"/>
    </row>
    <row r="117" spans="1:21" x14ac:dyDescent="0.2">
      <c r="A117" s="111"/>
      <c r="B117" s="126"/>
      <c r="C117" s="129"/>
      <c r="D117" s="5" t="s">
        <v>10</v>
      </c>
      <c r="E117" s="95">
        <v>1174.7</v>
      </c>
      <c r="F117" s="91">
        <v>5.98</v>
      </c>
      <c r="G117" s="91">
        <v>40</v>
      </c>
      <c r="H117" s="92">
        <v>7024.71</v>
      </c>
      <c r="I117" s="92">
        <v>46988</v>
      </c>
      <c r="J117" s="2">
        <f>(E117*F117)</f>
        <v>7024.706000000001</v>
      </c>
      <c r="K117" s="2">
        <f t="shared" si="105"/>
        <v>46988</v>
      </c>
      <c r="L117" s="20">
        <f t="shared" si="106"/>
        <v>54012.705999999998</v>
      </c>
      <c r="M117" s="21">
        <f t="shared" si="107"/>
        <v>-3.9999999989959178E-3</v>
      </c>
      <c r="N117" s="21">
        <f t="shared" si="107"/>
        <v>0</v>
      </c>
      <c r="O117" s="2"/>
      <c r="P117" s="2"/>
      <c r="Q117" s="98"/>
      <c r="R117" s="97"/>
      <c r="S117" s="98"/>
      <c r="T117" s="1"/>
      <c r="U117" s="19"/>
    </row>
    <row r="118" spans="1:21" ht="24" x14ac:dyDescent="0.2">
      <c r="A118" s="111"/>
      <c r="B118" s="126"/>
      <c r="C118" s="129"/>
      <c r="D118" s="34" t="s">
        <v>52</v>
      </c>
      <c r="E118" s="16">
        <f>SUM(E115,E116,E117)</f>
        <v>2967.84</v>
      </c>
      <c r="F118" s="16"/>
      <c r="G118" s="16"/>
      <c r="H118" s="16">
        <f t="shared" ref="H118:I118" si="108">SUM(H115,H116,H117)</f>
        <v>17747.689999999999</v>
      </c>
      <c r="I118" s="16">
        <f t="shared" si="108"/>
        <v>118713.60000000001</v>
      </c>
      <c r="J118" s="16">
        <f t="shared" ref="J118:T118" si="109">SUM(J115,J116,J117)</f>
        <v>17747.683200000003</v>
      </c>
      <c r="K118" s="16">
        <f t="shared" si="109"/>
        <v>118713.60000000001</v>
      </c>
      <c r="L118" s="16">
        <f t="shared" si="109"/>
        <v>136461.28320000001</v>
      </c>
      <c r="M118" s="16">
        <f t="shared" si="109"/>
        <v>-6.7999999973835656E-3</v>
      </c>
      <c r="N118" s="16">
        <f t="shared" si="109"/>
        <v>0</v>
      </c>
      <c r="O118" s="16">
        <f t="shared" si="109"/>
        <v>0</v>
      </c>
      <c r="P118" s="16">
        <f t="shared" si="109"/>
        <v>0</v>
      </c>
      <c r="Q118" s="99">
        <f t="shared" si="109"/>
        <v>0</v>
      </c>
      <c r="R118" s="99"/>
      <c r="S118" s="99">
        <f t="shared" si="109"/>
        <v>0</v>
      </c>
      <c r="T118" s="16">
        <f t="shared" si="109"/>
        <v>0</v>
      </c>
      <c r="U118" s="17"/>
    </row>
    <row r="119" spans="1:21" x14ac:dyDescent="0.2">
      <c r="A119" s="111"/>
      <c r="B119" s="126"/>
      <c r="C119" s="129"/>
      <c r="D119" s="5" t="s">
        <v>11</v>
      </c>
      <c r="E119" s="94">
        <v>986.54</v>
      </c>
      <c r="F119" s="91">
        <v>5.98</v>
      </c>
      <c r="G119" s="91">
        <v>40</v>
      </c>
      <c r="H119" s="92">
        <v>5899.51</v>
      </c>
      <c r="I119" s="92">
        <v>39461.599999999999</v>
      </c>
      <c r="J119" s="2">
        <f>(E119*F119)</f>
        <v>5899.5092000000004</v>
      </c>
      <c r="K119" s="2">
        <f>(E119*G119)</f>
        <v>39461.599999999999</v>
      </c>
      <c r="L119" s="20">
        <f>SUM(J119,K119)</f>
        <v>45361.109199999999</v>
      </c>
      <c r="M119" s="21">
        <f>SUM(J119-H119)</f>
        <v>-7.9999999979918357E-4</v>
      </c>
      <c r="N119" s="21">
        <f>SUM(K119-I119)</f>
        <v>0</v>
      </c>
      <c r="O119" s="2"/>
      <c r="P119" s="2"/>
      <c r="Q119" s="98"/>
      <c r="R119" s="97"/>
      <c r="S119" s="98"/>
      <c r="T119" s="1"/>
      <c r="U119" s="19"/>
    </row>
    <row r="120" spans="1:21" x14ac:dyDescent="0.2">
      <c r="A120" s="111"/>
      <c r="B120" s="126"/>
      <c r="C120" s="129"/>
      <c r="D120" s="5" t="s">
        <v>12</v>
      </c>
      <c r="E120" s="94">
        <v>1142.82</v>
      </c>
      <c r="F120" s="91">
        <v>5.98</v>
      </c>
      <c r="G120" s="91">
        <v>40</v>
      </c>
      <c r="H120" s="92">
        <v>6834.06</v>
      </c>
      <c r="I120" s="92">
        <v>45712.800000000003</v>
      </c>
      <c r="J120" s="2">
        <f t="shared" ref="J120:J121" si="110">(E120*F120)</f>
        <v>6834.0636000000004</v>
      </c>
      <c r="K120" s="2">
        <f t="shared" ref="K120:K121" si="111">(E120*G120)</f>
        <v>45712.799999999996</v>
      </c>
      <c r="L120" s="20">
        <f t="shared" ref="L120:L121" si="112">SUM(J120,K120)</f>
        <v>52546.863599999997</v>
      </c>
      <c r="M120" s="21">
        <f t="shared" ref="M120:N121" si="113">SUM(J120-H120)</f>
        <v>3.6000000000058208E-3</v>
      </c>
      <c r="N120" s="21">
        <f t="shared" si="113"/>
        <v>-7.2759576141834259E-12</v>
      </c>
      <c r="O120" s="2"/>
      <c r="P120" s="2"/>
      <c r="Q120" s="98"/>
      <c r="R120" s="97"/>
      <c r="S120" s="98"/>
      <c r="T120" s="1"/>
      <c r="U120" s="19"/>
    </row>
    <row r="121" spans="1:21" x14ac:dyDescent="0.2">
      <c r="A121" s="111"/>
      <c r="B121" s="126"/>
      <c r="C121" s="129"/>
      <c r="D121" s="5" t="s">
        <v>13</v>
      </c>
      <c r="E121" s="94">
        <v>1081.78</v>
      </c>
      <c r="F121" s="91">
        <v>5.98</v>
      </c>
      <c r="G121" s="91">
        <v>40</v>
      </c>
      <c r="H121" s="92">
        <v>6469.04</v>
      </c>
      <c r="I121" s="92">
        <v>43271.199999999997</v>
      </c>
      <c r="J121" s="2">
        <f t="shared" si="110"/>
        <v>6469.0444000000007</v>
      </c>
      <c r="K121" s="2">
        <f t="shared" si="111"/>
        <v>43271.199999999997</v>
      </c>
      <c r="L121" s="20">
        <f t="shared" si="112"/>
        <v>49740.244399999996</v>
      </c>
      <c r="M121" s="21">
        <f t="shared" si="113"/>
        <v>4.400000000714499E-3</v>
      </c>
      <c r="N121" s="21">
        <f t="shared" si="113"/>
        <v>0</v>
      </c>
      <c r="O121" s="2"/>
      <c r="P121" s="2"/>
      <c r="Q121" s="98"/>
      <c r="R121" s="97"/>
      <c r="S121" s="98"/>
      <c r="T121" s="1"/>
      <c r="U121" s="19"/>
    </row>
    <row r="122" spans="1:21" ht="24" x14ac:dyDescent="0.2">
      <c r="A122" s="111"/>
      <c r="B122" s="126"/>
      <c r="C122" s="129"/>
      <c r="D122" s="34" t="s">
        <v>53</v>
      </c>
      <c r="E122" s="16">
        <f>SUM(E119,E120,E121)</f>
        <v>3211.1399999999994</v>
      </c>
      <c r="F122" s="16"/>
      <c r="G122" s="16"/>
      <c r="H122" s="16">
        <f t="shared" ref="H122:I122" si="114">SUM(H119,H120,H121)</f>
        <v>19202.61</v>
      </c>
      <c r="I122" s="16">
        <f t="shared" si="114"/>
        <v>128445.59999999999</v>
      </c>
      <c r="J122" s="16">
        <f t="shared" ref="J122:T122" si="115">SUM(J119,J120,J121)</f>
        <v>19202.617200000001</v>
      </c>
      <c r="K122" s="16">
        <f t="shared" si="115"/>
        <v>128445.59999999999</v>
      </c>
      <c r="L122" s="16">
        <f t="shared" si="115"/>
        <v>147648.21719999998</v>
      </c>
      <c r="M122" s="16">
        <f t="shared" si="115"/>
        <v>7.2000000009211362E-3</v>
      </c>
      <c r="N122" s="16">
        <f t="shared" si="115"/>
        <v>-7.2759576141834259E-12</v>
      </c>
      <c r="O122" s="16">
        <f t="shared" si="115"/>
        <v>0</v>
      </c>
      <c r="P122" s="16">
        <f t="shared" si="115"/>
        <v>0</v>
      </c>
      <c r="Q122" s="99">
        <f t="shared" si="115"/>
        <v>0</v>
      </c>
      <c r="R122" s="99"/>
      <c r="S122" s="99">
        <f t="shared" si="115"/>
        <v>0</v>
      </c>
      <c r="T122" s="16">
        <f t="shared" si="115"/>
        <v>0</v>
      </c>
      <c r="U122" s="17"/>
    </row>
    <row r="123" spans="1:21" x14ac:dyDescent="0.2">
      <c r="A123" s="111"/>
      <c r="B123" s="126"/>
      <c r="C123" s="129"/>
      <c r="D123" s="5" t="s">
        <v>14</v>
      </c>
      <c r="E123" s="94">
        <v>1185.02</v>
      </c>
      <c r="F123" s="91">
        <v>5.98</v>
      </c>
      <c r="G123" s="91">
        <v>40</v>
      </c>
      <c r="H123" s="92">
        <v>7086.42</v>
      </c>
      <c r="I123" s="92">
        <v>47400.800000000003</v>
      </c>
      <c r="J123" s="2">
        <f>(E123*F123)</f>
        <v>7086.4196000000002</v>
      </c>
      <c r="K123" s="2">
        <f>(E123*G123)</f>
        <v>47400.800000000003</v>
      </c>
      <c r="L123" s="20">
        <f>SUM(J123,K123)</f>
        <v>54487.219600000004</v>
      </c>
      <c r="M123" s="21">
        <f>SUM(J123-H123)</f>
        <v>-3.9999999989959178E-4</v>
      </c>
      <c r="N123" s="21">
        <f>SUM(K123-I123)</f>
        <v>0</v>
      </c>
      <c r="O123" s="2"/>
      <c r="P123" s="2"/>
      <c r="Q123" s="98"/>
      <c r="R123" s="97"/>
      <c r="S123" s="98"/>
      <c r="T123" s="1"/>
      <c r="U123" s="19"/>
    </row>
    <row r="124" spans="1:21" x14ac:dyDescent="0.2">
      <c r="A124" s="111"/>
      <c r="B124" s="126"/>
      <c r="C124" s="129"/>
      <c r="D124" s="5" t="s">
        <v>15</v>
      </c>
      <c r="E124" s="94">
        <v>1244.08</v>
      </c>
      <c r="F124" s="91">
        <v>5.98</v>
      </c>
      <c r="G124" s="91">
        <v>40</v>
      </c>
      <c r="H124" s="92">
        <v>7439.6</v>
      </c>
      <c r="I124" s="92">
        <v>49763.199999999997</v>
      </c>
      <c r="J124" s="2">
        <f>(E124*F124)</f>
        <v>7439.5983999999999</v>
      </c>
      <c r="K124" s="2">
        <f t="shared" ref="K124:K125" si="116">(E124*G124)</f>
        <v>49763.199999999997</v>
      </c>
      <c r="L124" s="20">
        <f t="shared" ref="L124:L125" si="117">SUM(J124,K124)</f>
        <v>57202.7984</v>
      </c>
      <c r="M124" s="21">
        <f t="shared" ref="M124:N125" si="118">SUM(J124-H124)</f>
        <v>-1.6000000005078618E-3</v>
      </c>
      <c r="N124" s="21">
        <f t="shared" si="118"/>
        <v>0</v>
      </c>
      <c r="O124" s="2"/>
      <c r="P124" s="2"/>
      <c r="Q124" s="98"/>
      <c r="R124" s="97"/>
      <c r="S124" s="98"/>
      <c r="T124" s="1"/>
      <c r="U124" s="19"/>
    </row>
    <row r="125" spans="1:21" x14ac:dyDescent="0.2">
      <c r="A125" s="111"/>
      <c r="B125" s="126"/>
      <c r="C125" s="129"/>
      <c r="D125" s="5" t="s">
        <v>16</v>
      </c>
      <c r="E125" s="95">
        <v>1112.76</v>
      </c>
      <c r="F125" s="91">
        <v>5.98</v>
      </c>
      <c r="G125" s="91">
        <v>40</v>
      </c>
      <c r="H125" s="92">
        <v>6654.3</v>
      </c>
      <c r="I125" s="92">
        <v>44510.400000000001</v>
      </c>
      <c r="J125" s="2">
        <f>(E125*F125)</f>
        <v>6654.3048000000008</v>
      </c>
      <c r="K125" s="2">
        <f t="shared" si="116"/>
        <v>44510.400000000001</v>
      </c>
      <c r="L125" s="20">
        <f t="shared" si="117"/>
        <v>51164.7048</v>
      </c>
      <c r="M125" s="21">
        <f t="shared" si="118"/>
        <v>4.8000000006140908E-3</v>
      </c>
      <c r="N125" s="21">
        <f t="shared" si="118"/>
        <v>0</v>
      </c>
      <c r="O125" s="2"/>
      <c r="P125" s="2"/>
      <c r="Q125" s="98"/>
      <c r="R125" s="97"/>
      <c r="S125" s="98"/>
      <c r="T125" s="1"/>
      <c r="U125" s="19"/>
    </row>
    <row r="126" spans="1:21" ht="24" x14ac:dyDescent="0.2">
      <c r="A126" s="111"/>
      <c r="B126" s="126"/>
      <c r="C126" s="129"/>
      <c r="D126" s="34" t="s">
        <v>54</v>
      </c>
      <c r="E126" s="16">
        <f>SUM(E123,E124,E125)</f>
        <v>3541.8599999999997</v>
      </c>
      <c r="F126" s="16"/>
      <c r="G126" s="16"/>
      <c r="H126" s="16">
        <f t="shared" ref="H126:I126" si="119">SUM(H123,H124,H125)</f>
        <v>21180.32</v>
      </c>
      <c r="I126" s="16">
        <f t="shared" si="119"/>
        <v>141674.4</v>
      </c>
      <c r="J126" s="16">
        <f t="shared" ref="J126:T126" si="120">SUM(J123,J124,J125)</f>
        <v>21180.322800000002</v>
      </c>
      <c r="K126" s="16">
        <f t="shared" si="120"/>
        <v>141674.4</v>
      </c>
      <c r="L126" s="16">
        <f t="shared" si="120"/>
        <v>162854.72280000002</v>
      </c>
      <c r="M126" s="16">
        <f t="shared" si="120"/>
        <v>2.8000000002066372E-3</v>
      </c>
      <c r="N126" s="16">
        <f t="shared" si="120"/>
        <v>0</v>
      </c>
      <c r="O126" s="16">
        <f t="shared" si="120"/>
        <v>0</v>
      </c>
      <c r="P126" s="16">
        <f t="shared" si="120"/>
        <v>0</v>
      </c>
      <c r="Q126" s="99">
        <f t="shared" si="120"/>
        <v>0</v>
      </c>
      <c r="R126" s="99"/>
      <c r="S126" s="99">
        <f t="shared" si="120"/>
        <v>0</v>
      </c>
      <c r="T126" s="16">
        <f t="shared" si="120"/>
        <v>0</v>
      </c>
      <c r="U126" s="17"/>
    </row>
    <row r="127" spans="1:21" x14ac:dyDescent="0.2">
      <c r="A127" s="111"/>
      <c r="B127" s="126"/>
      <c r="C127" s="129"/>
      <c r="D127" s="5" t="s">
        <v>17</v>
      </c>
      <c r="E127" s="94">
        <v>1151.1600000000001</v>
      </c>
      <c r="F127" s="91">
        <v>5.98</v>
      </c>
      <c r="G127" s="91">
        <v>40</v>
      </c>
      <c r="H127" s="92">
        <v>6883.94</v>
      </c>
      <c r="I127" s="92">
        <v>46046.400000000001</v>
      </c>
      <c r="J127" s="2">
        <f>(E127*F127)</f>
        <v>6883.9368000000013</v>
      </c>
      <c r="K127" s="2">
        <f>(E127*G127)</f>
        <v>46046.400000000001</v>
      </c>
      <c r="L127" s="20">
        <f>SUM(J127,K127)</f>
        <v>52930.336800000005</v>
      </c>
      <c r="M127" s="21">
        <f>SUM(J127-H127)</f>
        <v>-3.1999999982872396E-3</v>
      </c>
      <c r="N127" s="21">
        <f>SUM(K127-I127)</f>
        <v>0</v>
      </c>
      <c r="O127" s="2"/>
      <c r="P127" s="2"/>
      <c r="Q127" s="98"/>
      <c r="R127" s="97"/>
      <c r="S127" s="98"/>
      <c r="T127" s="1"/>
      <c r="U127" s="19"/>
    </row>
    <row r="128" spans="1:21" x14ac:dyDescent="0.2">
      <c r="A128" s="111"/>
      <c r="B128" s="126"/>
      <c r="C128" s="129"/>
      <c r="D128" s="5" t="s">
        <v>18</v>
      </c>
      <c r="E128" s="94">
        <v>1145.6400000000001</v>
      </c>
      <c r="F128" s="91">
        <v>5.98</v>
      </c>
      <c r="G128" s="91">
        <v>40</v>
      </c>
      <c r="H128" s="92">
        <v>6850.93</v>
      </c>
      <c r="I128" s="92">
        <v>45825.599999999999</v>
      </c>
      <c r="J128" s="2">
        <f>(E128*F128)</f>
        <v>6850.927200000001</v>
      </c>
      <c r="K128" s="2">
        <f t="shared" ref="K128:K129" si="121">(E128*G128)</f>
        <v>45825.600000000006</v>
      </c>
      <c r="L128" s="20">
        <f t="shared" ref="L128:L129" si="122">SUM(J128,K128)</f>
        <v>52676.527200000004</v>
      </c>
      <c r="M128" s="21">
        <f t="shared" ref="M128:N129" si="123">SUM(J128-H128)</f>
        <v>-2.7999999992971425E-3</v>
      </c>
      <c r="N128" s="21">
        <f t="shared" si="123"/>
        <v>7.2759576141834259E-12</v>
      </c>
      <c r="O128" s="2"/>
      <c r="P128" s="2"/>
      <c r="Q128" s="98"/>
      <c r="R128" s="97"/>
      <c r="S128" s="98"/>
      <c r="T128" s="1"/>
      <c r="U128" s="19"/>
    </row>
    <row r="129" spans="1:21" x14ac:dyDescent="0.2">
      <c r="A129" s="112"/>
      <c r="B129" s="127"/>
      <c r="C129" s="130"/>
      <c r="D129" s="5" t="s">
        <v>19</v>
      </c>
      <c r="E129" s="95">
        <v>999.42</v>
      </c>
      <c r="F129" s="91">
        <v>5.98</v>
      </c>
      <c r="G129" s="91">
        <v>40</v>
      </c>
      <c r="H129" s="92">
        <v>5976.53</v>
      </c>
      <c r="I129" s="92">
        <v>39976.800000000003</v>
      </c>
      <c r="J129" s="2">
        <f>(E129*F129)</f>
        <v>5976.5316000000003</v>
      </c>
      <c r="K129" s="2">
        <f t="shared" si="121"/>
        <v>39976.799999999996</v>
      </c>
      <c r="L129" s="20">
        <f t="shared" si="122"/>
        <v>45953.331599999998</v>
      </c>
      <c r="M129" s="21">
        <f t="shared" si="123"/>
        <v>1.6000000005078618E-3</v>
      </c>
      <c r="N129" s="21">
        <f t="shared" si="123"/>
        <v>-7.2759576141834259E-12</v>
      </c>
      <c r="O129" s="2"/>
      <c r="P129" s="2"/>
      <c r="Q129" s="98"/>
      <c r="R129" s="97"/>
      <c r="S129" s="98"/>
      <c r="T129" s="1"/>
      <c r="U129" s="19"/>
    </row>
    <row r="130" spans="1:21" ht="24.75" x14ac:dyDescent="0.25">
      <c r="A130" s="8"/>
      <c r="B130" s="8"/>
      <c r="C130" s="8"/>
      <c r="D130" s="34" t="s">
        <v>55</v>
      </c>
      <c r="E130" s="16">
        <f>SUM(E127,E128,E129)</f>
        <v>3296.2200000000003</v>
      </c>
      <c r="F130" s="16"/>
      <c r="G130" s="16"/>
      <c r="H130" s="85">
        <f>SUM(H127:H129)</f>
        <v>19711.399999999998</v>
      </c>
      <c r="I130" s="85">
        <f>SUM(I127:I129)</f>
        <v>131848.79999999999</v>
      </c>
      <c r="J130" s="16">
        <f t="shared" ref="J130:T130" si="124">SUM(J127,J128,J129)</f>
        <v>19711.395600000003</v>
      </c>
      <c r="K130" s="16">
        <f t="shared" si="124"/>
        <v>131848.79999999999</v>
      </c>
      <c r="L130" s="16">
        <f t="shared" si="124"/>
        <v>151560.19560000001</v>
      </c>
      <c r="M130" s="16">
        <f t="shared" si="124"/>
        <v>-4.3999999970765202E-3</v>
      </c>
      <c r="N130" s="16">
        <f t="shared" si="124"/>
        <v>0</v>
      </c>
      <c r="O130" s="16">
        <f t="shared" si="124"/>
        <v>0</v>
      </c>
      <c r="P130" s="16">
        <f t="shared" si="124"/>
        <v>0</v>
      </c>
      <c r="Q130" s="99">
        <f t="shared" si="124"/>
        <v>0</v>
      </c>
      <c r="R130" s="99"/>
      <c r="S130" s="99">
        <f t="shared" si="124"/>
        <v>0</v>
      </c>
      <c r="T130" s="16">
        <f t="shared" si="124"/>
        <v>0</v>
      </c>
      <c r="U130" s="17"/>
    </row>
    <row r="131" spans="1:21" ht="24" x14ac:dyDescent="0.2">
      <c r="A131" s="73"/>
      <c r="B131" s="73"/>
      <c r="C131" s="74"/>
      <c r="D131" s="72" t="s">
        <v>58</v>
      </c>
      <c r="E131" s="75">
        <f>SUM(E118+E122+E126+E130)</f>
        <v>13017.060000000001</v>
      </c>
      <c r="F131" s="75"/>
      <c r="G131" s="75"/>
      <c r="H131" s="84">
        <f>SUM(H118,H122,H126,H130)</f>
        <v>77842.02</v>
      </c>
      <c r="I131" s="84">
        <f>SUM(I118,I122,I126,I130)</f>
        <v>520682.39999999997</v>
      </c>
      <c r="J131" s="75">
        <f t="shared" ref="J131:T131" si="125">SUM(J118+J122+J126+J130)</f>
        <v>77842.01880000002</v>
      </c>
      <c r="K131" s="75">
        <f t="shared" si="125"/>
        <v>520682.39999999997</v>
      </c>
      <c r="L131" s="75">
        <f t="shared" si="125"/>
        <v>598524.41879999998</v>
      </c>
      <c r="M131" s="75">
        <f t="shared" si="125"/>
        <v>-1.1999999933323124E-3</v>
      </c>
      <c r="N131" s="75">
        <f t="shared" si="125"/>
        <v>-7.2759576141834259E-12</v>
      </c>
      <c r="O131" s="75">
        <f t="shared" si="125"/>
        <v>0</v>
      </c>
      <c r="P131" s="75">
        <f t="shared" si="125"/>
        <v>0</v>
      </c>
      <c r="Q131" s="100">
        <f t="shared" si="125"/>
        <v>0</v>
      </c>
      <c r="R131" s="100"/>
      <c r="S131" s="100">
        <f t="shared" si="125"/>
        <v>0</v>
      </c>
      <c r="T131" s="75">
        <f t="shared" si="125"/>
        <v>0</v>
      </c>
      <c r="U131" s="77"/>
    </row>
    <row r="132" spans="1:21" ht="36" x14ac:dyDescent="0.2">
      <c r="A132" s="38"/>
      <c r="B132" s="38"/>
      <c r="C132" s="39"/>
      <c r="D132" s="40" t="s">
        <v>59</v>
      </c>
      <c r="E132" s="41">
        <f>E131+'2016'!E132</f>
        <v>92864.079999999987</v>
      </c>
      <c r="F132" s="41"/>
      <c r="G132" s="41"/>
      <c r="H132" s="41">
        <f>H131+'2016'!H132</f>
        <v>197140.5</v>
      </c>
      <c r="I132" s="41">
        <f>I131+'2016'!I132</f>
        <v>985164.36</v>
      </c>
      <c r="J132" s="41">
        <f>J131+'2016'!J132</f>
        <v>458712.30420000007</v>
      </c>
      <c r="K132" s="41">
        <f>K131+'2016'!K132</f>
        <v>2055848.94</v>
      </c>
      <c r="L132" s="41">
        <f>L131+'2016'!L132</f>
        <v>2514561.2442000001</v>
      </c>
      <c r="M132" s="41">
        <f>M131+'2016'!M132</f>
        <v>261571.80419999998</v>
      </c>
      <c r="N132" s="41">
        <f>N131+'2016'!N132</f>
        <v>1070684.5799999998</v>
      </c>
      <c r="O132" s="41">
        <f>O131+'2016'!O132</f>
        <v>0</v>
      </c>
      <c r="P132" s="41">
        <f>P131+'2016'!P132</f>
        <v>0</v>
      </c>
      <c r="Q132" s="101">
        <f>Q131+'2016'!Q132</f>
        <v>0</v>
      </c>
      <c r="R132" s="101">
        <f>SUM(I132)</f>
        <v>985164.36</v>
      </c>
      <c r="S132" s="101">
        <f>S131+'2016'!S132</f>
        <v>0</v>
      </c>
      <c r="T132" s="41">
        <f>T131+'2016'!T132</f>
        <v>0</v>
      </c>
      <c r="U132" s="42"/>
    </row>
    <row r="133" spans="1:21" x14ac:dyDescent="0.2">
      <c r="A133" s="156">
        <v>8</v>
      </c>
      <c r="B133" s="159" t="s">
        <v>33</v>
      </c>
      <c r="C133" s="162" t="s">
        <v>28</v>
      </c>
      <c r="D133" s="5" t="s">
        <v>8</v>
      </c>
      <c r="E133" s="94">
        <v>60.5</v>
      </c>
      <c r="F133" s="91">
        <v>5.98</v>
      </c>
      <c r="G133" s="91">
        <v>40</v>
      </c>
      <c r="H133" s="92">
        <v>361.79</v>
      </c>
      <c r="I133" s="92">
        <v>2420</v>
      </c>
      <c r="J133" s="2">
        <f>SUM(E133*F133)</f>
        <v>361.79</v>
      </c>
      <c r="K133" s="2">
        <f>SUM(E133*G133)</f>
        <v>2420</v>
      </c>
      <c r="L133" s="20">
        <f>SUM(J133,K133)</f>
        <v>2781.79</v>
      </c>
      <c r="M133" s="21">
        <f>SUM(J133-H133)</f>
        <v>0</v>
      </c>
      <c r="N133" s="21">
        <f>SUM(K133-I133)</f>
        <v>0</v>
      </c>
      <c r="O133" s="2"/>
      <c r="P133" s="2"/>
      <c r="Q133" s="98"/>
      <c r="R133" s="97"/>
      <c r="S133" s="98"/>
      <c r="T133" s="1"/>
      <c r="U133" s="19"/>
    </row>
    <row r="134" spans="1:21" x14ac:dyDescent="0.2">
      <c r="A134" s="157"/>
      <c r="B134" s="160"/>
      <c r="C134" s="163"/>
      <c r="D134" s="5" t="s">
        <v>9</v>
      </c>
      <c r="E134" s="95">
        <v>67</v>
      </c>
      <c r="F134" s="91">
        <v>5.98</v>
      </c>
      <c r="G134" s="91">
        <v>40</v>
      </c>
      <c r="H134" s="92">
        <v>400.66</v>
      </c>
      <c r="I134" s="92">
        <v>2680</v>
      </c>
      <c r="J134" s="2">
        <f t="shared" ref="J134:J135" si="126">SUM(E134*F134)</f>
        <v>400.66</v>
      </c>
      <c r="K134" s="2">
        <f t="shared" ref="K134:K135" si="127">SUM(E134*G134)</f>
        <v>2680</v>
      </c>
      <c r="L134" s="20">
        <f t="shared" ref="L134:L135" si="128">SUM(J134,K134)</f>
        <v>3080.66</v>
      </c>
      <c r="M134" s="21">
        <f t="shared" ref="M134:N135" si="129">SUM(J134-H134)</f>
        <v>0</v>
      </c>
      <c r="N134" s="21">
        <f t="shared" si="129"/>
        <v>0</v>
      </c>
      <c r="O134" s="2"/>
      <c r="P134" s="2"/>
      <c r="Q134" s="98"/>
      <c r="R134" s="97"/>
      <c r="S134" s="98"/>
      <c r="T134" s="1"/>
      <c r="U134" s="19"/>
    </row>
    <row r="135" spans="1:21" x14ac:dyDescent="0.2">
      <c r="A135" s="157"/>
      <c r="B135" s="160"/>
      <c r="C135" s="163"/>
      <c r="D135" s="5" t="s">
        <v>10</v>
      </c>
      <c r="E135" s="95">
        <v>84.82</v>
      </c>
      <c r="F135" s="91">
        <v>5.98</v>
      </c>
      <c r="G135" s="91">
        <v>40</v>
      </c>
      <c r="H135" s="92">
        <v>507.22</v>
      </c>
      <c r="I135" s="92">
        <v>3392.8</v>
      </c>
      <c r="J135" s="2">
        <f t="shared" si="126"/>
        <v>507.22359999999998</v>
      </c>
      <c r="K135" s="2">
        <f t="shared" si="127"/>
        <v>3392.7999999999997</v>
      </c>
      <c r="L135" s="20">
        <f t="shared" si="128"/>
        <v>3900.0235999999995</v>
      </c>
      <c r="M135" s="21">
        <f t="shared" si="129"/>
        <v>3.5999999999489773E-3</v>
      </c>
      <c r="N135" s="21">
        <f t="shared" si="129"/>
        <v>-4.5474735088646412E-13</v>
      </c>
      <c r="O135" s="2"/>
      <c r="P135" s="2"/>
      <c r="Q135" s="98"/>
      <c r="R135" s="97"/>
      <c r="S135" s="98"/>
      <c r="T135" s="1"/>
      <c r="U135" s="19"/>
    </row>
    <row r="136" spans="1:21" ht="24" x14ac:dyDescent="0.2">
      <c r="A136" s="157"/>
      <c r="B136" s="160"/>
      <c r="C136" s="163"/>
      <c r="D136" s="34" t="s">
        <v>52</v>
      </c>
      <c r="E136" s="16">
        <f>SUM(E133,E134,E135)</f>
        <v>212.32</v>
      </c>
      <c r="F136" s="16"/>
      <c r="G136" s="16"/>
      <c r="H136" s="44">
        <f>SUM(H133:H135)</f>
        <v>1269.67</v>
      </c>
      <c r="I136" s="44">
        <f>SUM(I133:I135)</f>
        <v>8492.7999999999993</v>
      </c>
      <c r="J136" s="16">
        <f t="shared" ref="J136:T136" si="130">SUM(J133,J134,J135)</f>
        <v>1269.6736000000001</v>
      </c>
      <c r="K136" s="16">
        <f t="shared" si="130"/>
        <v>8492.7999999999993</v>
      </c>
      <c r="L136" s="16">
        <f t="shared" si="130"/>
        <v>9762.4735999999994</v>
      </c>
      <c r="M136" s="16">
        <f t="shared" si="130"/>
        <v>3.5999999999489773E-3</v>
      </c>
      <c r="N136" s="16">
        <f t="shared" si="130"/>
        <v>-4.5474735088646412E-13</v>
      </c>
      <c r="O136" s="16">
        <f t="shared" si="130"/>
        <v>0</v>
      </c>
      <c r="P136" s="16">
        <f t="shared" si="130"/>
        <v>0</v>
      </c>
      <c r="Q136" s="99">
        <f t="shared" si="130"/>
        <v>0</v>
      </c>
      <c r="R136" s="99"/>
      <c r="S136" s="99">
        <f t="shared" si="130"/>
        <v>0</v>
      </c>
      <c r="T136" s="16">
        <f t="shared" si="130"/>
        <v>0</v>
      </c>
      <c r="U136" s="17"/>
    </row>
    <row r="137" spans="1:21" x14ac:dyDescent="0.2">
      <c r="A137" s="157"/>
      <c r="B137" s="160"/>
      <c r="C137" s="163"/>
      <c r="D137" s="5" t="s">
        <v>11</v>
      </c>
      <c r="E137" s="94">
        <v>57.14</v>
      </c>
      <c r="F137" s="91">
        <v>5.98</v>
      </c>
      <c r="G137" s="91">
        <v>40</v>
      </c>
      <c r="H137" s="92">
        <v>341.7</v>
      </c>
      <c r="I137" s="92">
        <v>2285.6</v>
      </c>
      <c r="J137" s="2">
        <f>SUM(E137*F137)</f>
        <v>341.69720000000001</v>
      </c>
      <c r="K137" s="2">
        <f>(E137*G137)</f>
        <v>2285.6</v>
      </c>
      <c r="L137" s="20">
        <f>SUM(J137,K137)</f>
        <v>2627.2972</v>
      </c>
      <c r="M137" s="21">
        <f>SUM(J137-H137)</f>
        <v>-2.7999999999792635E-3</v>
      </c>
      <c r="N137" s="21">
        <f>SUM(K137-I137)</f>
        <v>0</v>
      </c>
      <c r="O137" s="2"/>
      <c r="P137" s="2"/>
      <c r="Q137" s="98"/>
      <c r="R137" s="97"/>
      <c r="S137" s="98"/>
      <c r="T137" s="1"/>
      <c r="U137" s="19"/>
    </row>
    <row r="138" spans="1:21" x14ac:dyDescent="0.2">
      <c r="A138" s="157"/>
      <c r="B138" s="160"/>
      <c r="C138" s="163"/>
      <c r="D138" s="5" t="s">
        <v>12</v>
      </c>
      <c r="E138" s="94">
        <v>78.28</v>
      </c>
      <c r="F138" s="91">
        <v>5.98</v>
      </c>
      <c r="G138" s="91">
        <v>40</v>
      </c>
      <c r="H138" s="92">
        <v>468.11</v>
      </c>
      <c r="I138" s="92">
        <v>3131.2</v>
      </c>
      <c r="J138" s="2">
        <f t="shared" ref="J138:J139" si="131">SUM(E138*F138)</f>
        <v>468.11440000000005</v>
      </c>
      <c r="K138" s="2">
        <f t="shared" ref="K138:K139" si="132">(E138*G138)</f>
        <v>3131.2</v>
      </c>
      <c r="L138" s="20">
        <f t="shared" ref="L138:L139" si="133">SUM(J138,K138)</f>
        <v>3599.3143999999998</v>
      </c>
      <c r="M138" s="21">
        <f t="shared" ref="M138:N139" si="134">SUM(J138-H138)</f>
        <v>4.400000000032378E-3</v>
      </c>
      <c r="N138" s="21">
        <f t="shared" si="134"/>
        <v>0</v>
      </c>
      <c r="O138" s="2"/>
      <c r="P138" s="2"/>
      <c r="Q138" s="98"/>
      <c r="R138" s="97"/>
      <c r="S138" s="98"/>
      <c r="T138" s="1"/>
      <c r="U138" s="19"/>
    </row>
    <row r="139" spans="1:21" x14ac:dyDescent="0.2">
      <c r="A139" s="157"/>
      <c r="B139" s="160"/>
      <c r="C139" s="163"/>
      <c r="D139" s="5" t="s">
        <v>13</v>
      </c>
      <c r="E139" s="94">
        <v>69.92</v>
      </c>
      <c r="F139" s="91">
        <v>5.98</v>
      </c>
      <c r="G139" s="91">
        <v>40</v>
      </c>
      <c r="H139" s="92">
        <v>418.12</v>
      </c>
      <c r="I139" s="92">
        <v>2796.8</v>
      </c>
      <c r="J139" s="2">
        <f t="shared" si="131"/>
        <v>418.12160000000006</v>
      </c>
      <c r="K139" s="2">
        <f t="shared" si="132"/>
        <v>2796.8</v>
      </c>
      <c r="L139" s="20">
        <f t="shared" si="133"/>
        <v>3214.9216000000001</v>
      </c>
      <c r="M139" s="21">
        <f t="shared" si="134"/>
        <v>1.6000000000531145E-3</v>
      </c>
      <c r="N139" s="21">
        <f t="shared" si="134"/>
        <v>0</v>
      </c>
      <c r="O139" s="2"/>
      <c r="P139" s="2"/>
      <c r="Q139" s="98"/>
      <c r="R139" s="97"/>
      <c r="S139" s="98"/>
      <c r="T139" s="1"/>
      <c r="U139" s="19"/>
    </row>
    <row r="140" spans="1:21" ht="24" x14ac:dyDescent="0.2">
      <c r="A140" s="157"/>
      <c r="B140" s="160"/>
      <c r="C140" s="163"/>
      <c r="D140" s="34" t="s">
        <v>53</v>
      </c>
      <c r="E140" s="16">
        <f>SUM(E137,E138,E139)</f>
        <v>205.34000000000003</v>
      </c>
      <c r="F140" s="16"/>
      <c r="G140" s="16"/>
      <c r="H140" s="44">
        <f>SUM(H137:H139)</f>
        <v>1227.9299999999998</v>
      </c>
      <c r="I140" s="44">
        <f>SUM(I137:I139)</f>
        <v>8213.5999999999985</v>
      </c>
      <c r="J140" s="16">
        <f t="shared" ref="J140:T140" si="135">SUM(J137,J138,J139)</f>
        <v>1227.9331999999999</v>
      </c>
      <c r="K140" s="16">
        <f t="shared" si="135"/>
        <v>8213.5999999999985</v>
      </c>
      <c r="L140" s="16">
        <f t="shared" si="135"/>
        <v>9441.5331999999999</v>
      </c>
      <c r="M140" s="16">
        <f t="shared" si="135"/>
        <v>3.200000000106229E-3</v>
      </c>
      <c r="N140" s="16">
        <f t="shared" si="135"/>
        <v>0</v>
      </c>
      <c r="O140" s="16">
        <f t="shared" si="135"/>
        <v>0</v>
      </c>
      <c r="P140" s="16">
        <f t="shared" si="135"/>
        <v>0</v>
      </c>
      <c r="Q140" s="99">
        <f t="shared" si="135"/>
        <v>0</v>
      </c>
      <c r="R140" s="99"/>
      <c r="S140" s="99">
        <f t="shared" si="135"/>
        <v>0</v>
      </c>
      <c r="T140" s="16">
        <f t="shared" si="135"/>
        <v>0</v>
      </c>
      <c r="U140" s="17"/>
    </row>
    <row r="141" spans="1:21" x14ac:dyDescent="0.2">
      <c r="A141" s="157"/>
      <c r="B141" s="160"/>
      <c r="C141" s="163"/>
      <c r="D141" s="5" t="s">
        <v>14</v>
      </c>
      <c r="E141" s="94">
        <v>59.38</v>
      </c>
      <c r="F141" s="91">
        <v>5.98</v>
      </c>
      <c r="G141" s="91">
        <v>40</v>
      </c>
      <c r="H141" s="92">
        <v>355.09</v>
      </c>
      <c r="I141" s="92">
        <v>2375.1999999999998</v>
      </c>
      <c r="J141" s="2">
        <f>SUM(E141*F141)</f>
        <v>355.09240000000005</v>
      </c>
      <c r="K141" s="2">
        <f>(E141*G141)</f>
        <v>2375.2000000000003</v>
      </c>
      <c r="L141" s="20">
        <f>SUM(J141,K141)</f>
        <v>2730.2924000000003</v>
      </c>
      <c r="M141" s="21">
        <f>SUM(J141-H141)</f>
        <v>2.4000000000796717E-3</v>
      </c>
      <c r="N141" s="21">
        <f>SUM(K141-I141)</f>
        <v>4.5474735088646412E-13</v>
      </c>
      <c r="O141" s="2"/>
      <c r="P141" s="2"/>
      <c r="Q141" s="98"/>
      <c r="R141" s="97"/>
      <c r="S141" s="98"/>
      <c r="T141" s="1"/>
      <c r="U141" s="19"/>
    </row>
    <row r="142" spans="1:21" x14ac:dyDescent="0.2">
      <c r="A142" s="157"/>
      <c r="B142" s="160"/>
      <c r="C142" s="163"/>
      <c r="D142" s="5" t="s">
        <v>15</v>
      </c>
      <c r="E142" s="94">
        <v>67.56</v>
      </c>
      <c r="F142" s="91">
        <v>5.98</v>
      </c>
      <c r="G142" s="91">
        <v>40</v>
      </c>
      <c r="H142" s="92">
        <v>404.01</v>
      </c>
      <c r="I142" s="92">
        <v>2702.4</v>
      </c>
      <c r="J142" s="2">
        <f t="shared" ref="J142:J143" si="136">SUM(E142*F142)</f>
        <v>404.00880000000006</v>
      </c>
      <c r="K142" s="2">
        <f t="shared" ref="K142:K143" si="137">(E142*G142)</f>
        <v>2702.4</v>
      </c>
      <c r="L142" s="20">
        <f t="shared" ref="L142:L143" si="138">SUM(J142,K142)</f>
        <v>3106.4088000000002</v>
      </c>
      <c r="M142" s="21">
        <f t="shared" ref="M142:N143" si="139">SUM(J142-H142)</f>
        <v>-1.199999999926149E-3</v>
      </c>
      <c r="N142" s="21">
        <f t="shared" si="139"/>
        <v>0</v>
      </c>
      <c r="O142" s="2"/>
      <c r="P142" s="2"/>
      <c r="Q142" s="98"/>
      <c r="R142" s="97"/>
      <c r="S142" s="98"/>
      <c r="T142" s="1"/>
      <c r="U142" s="19"/>
    </row>
    <row r="143" spans="1:21" x14ac:dyDescent="0.2">
      <c r="A143" s="157"/>
      <c r="B143" s="160"/>
      <c r="C143" s="163"/>
      <c r="D143" s="5" t="s">
        <v>16</v>
      </c>
      <c r="E143" s="95">
        <v>57.1</v>
      </c>
      <c r="F143" s="91">
        <v>5.98</v>
      </c>
      <c r="G143" s="91">
        <v>40</v>
      </c>
      <c r="H143" s="92">
        <v>341.46</v>
      </c>
      <c r="I143" s="92">
        <v>2284</v>
      </c>
      <c r="J143" s="2">
        <f t="shared" si="136"/>
        <v>341.45800000000003</v>
      </c>
      <c r="K143" s="2">
        <f t="shared" si="137"/>
        <v>2284</v>
      </c>
      <c r="L143" s="20">
        <f t="shared" si="138"/>
        <v>2625.4580000000001</v>
      </c>
      <c r="M143" s="21">
        <f t="shared" si="139"/>
        <v>-1.9999999999527063E-3</v>
      </c>
      <c r="N143" s="21">
        <f t="shared" si="139"/>
        <v>0</v>
      </c>
      <c r="O143" s="2"/>
      <c r="P143" s="2"/>
      <c r="Q143" s="98"/>
      <c r="R143" s="97"/>
      <c r="S143" s="98"/>
      <c r="T143" s="1"/>
      <c r="U143" s="19"/>
    </row>
    <row r="144" spans="1:21" ht="24" x14ac:dyDescent="0.2">
      <c r="A144" s="157"/>
      <c r="B144" s="160"/>
      <c r="C144" s="163"/>
      <c r="D144" s="34" t="s">
        <v>54</v>
      </c>
      <c r="E144" s="16">
        <f>SUM(E141,E142,E143)</f>
        <v>184.04</v>
      </c>
      <c r="F144" s="16"/>
      <c r="G144" s="16"/>
      <c r="H144" s="44">
        <f>SUM(H141:H143)</f>
        <v>1100.56</v>
      </c>
      <c r="I144" s="44">
        <f>SUM(I141:I143)</f>
        <v>7361.6</v>
      </c>
      <c r="J144" s="16">
        <f t="shared" ref="J144:T144" si="140">SUM(J141,J142,J143)</f>
        <v>1100.5592000000001</v>
      </c>
      <c r="K144" s="16">
        <f t="shared" si="140"/>
        <v>7361.6</v>
      </c>
      <c r="L144" s="16">
        <f t="shared" si="140"/>
        <v>8462.1592000000001</v>
      </c>
      <c r="M144" s="16">
        <f t="shared" si="140"/>
        <v>-7.9999999979918357E-4</v>
      </c>
      <c r="N144" s="16">
        <f t="shared" si="140"/>
        <v>4.5474735088646412E-13</v>
      </c>
      <c r="O144" s="16">
        <f t="shared" si="140"/>
        <v>0</v>
      </c>
      <c r="P144" s="16">
        <f t="shared" si="140"/>
        <v>0</v>
      </c>
      <c r="Q144" s="99">
        <f t="shared" si="140"/>
        <v>0</v>
      </c>
      <c r="R144" s="99"/>
      <c r="S144" s="99">
        <f t="shared" si="140"/>
        <v>0</v>
      </c>
      <c r="T144" s="16">
        <f t="shared" si="140"/>
        <v>0</v>
      </c>
      <c r="U144" s="17"/>
    </row>
    <row r="145" spans="1:21" x14ac:dyDescent="0.2">
      <c r="A145" s="157"/>
      <c r="B145" s="160"/>
      <c r="C145" s="163"/>
      <c r="D145" s="5" t="s">
        <v>17</v>
      </c>
      <c r="E145" s="94">
        <v>88.7</v>
      </c>
      <c r="F145" s="91">
        <v>5.98</v>
      </c>
      <c r="G145" s="91">
        <v>40</v>
      </c>
      <c r="H145" s="92">
        <v>530.42999999999995</v>
      </c>
      <c r="I145" s="92">
        <v>3548</v>
      </c>
      <c r="J145" s="2">
        <f>SUM(E145*F145)</f>
        <v>530.42600000000004</v>
      </c>
      <c r="K145" s="2">
        <f>(E145*G145)</f>
        <v>3548</v>
      </c>
      <c r="L145" s="20">
        <f>SUM(J145,K145)</f>
        <v>4078.4259999999999</v>
      </c>
      <c r="M145" s="21">
        <f>SUM(J145-H145)</f>
        <v>-3.9999999999054126E-3</v>
      </c>
      <c r="N145" s="21">
        <f>SUM(K145-I145)</f>
        <v>0</v>
      </c>
      <c r="O145" s="2"/>
      <c r="P145" s="2"/>
      <c r="Q145" s="98"/>
      <c r="R145" s="97"/>
      <c r="S145" s="98"/>
      <c r="T145" s="1"/>
      <c r="U145" s="19"/>
    </row>
    <row r="146" spans="1:21" x14ac:dyDescent="0.2">
      <c r="A146" s="157"/>
      <c r="B146" s="160"/>
      <c r="C146" s="163"/>
      <c r="D146" s="5" t="s">
        <v>18</v>
      </c>
      <c r="E146" s="94">
        <v>81.099999999999994</v>
      </c>
      <c r="F146" s="91">
        <v>5.98</v>
      </c>
      <c r="G146" s="91">
        <v>40</v>
      </c>
      <c r="H146" s="92">
        <v>484.98</v>
      </c>
      <c r="I146" s="92">
        <v>3244</v>
      </c>
      <c r="J146" s="2">
        <f t="shared" ref="J146:J147" si="141">SUM(E146*F146)</f>
        <v>484.97800000000001</v>
      </c>
      <c r="K146" s="2">
        <f t="shared" ref="K146:K147" si="142">(E146*G146)</f>
        <v>3244</v>
      </c>
      <c r="L146" s="20">
        <f t="shared" ref="L146:L147" si="143">SUM(J146,K146)</f>
        <v>3728.9780000000001</v>
      </c>
      <c r="M146" s="21">
        <f t="shared" ref="M146:N147" si="144">SUM(J146-H146)</f>
        <v>-2.0000000000095497E-3</v>
      </c>
      <c r="N146" s="21">
        <f t="shared" si="144"/>
        <v>0</v>
      </c>
      <c r="O146" s="2"/>
      <c r="P146" s="2"/>
      <c r="Q146" s="98"/>
      <c r="R146" s="97"/>
      <c r="S146" s="98"/>
      <c r="T146" s="1"/>
      <c r="U146" s="19"/>
    </row>
    <row r="147" spans="1:21" x14ac:dyDescent="0.2">
      <c r="A147" s="158"/>
      <c r="B147" s="161"/>
      <c r="C147" s="164"/>
      <c r="D147" s="5" t="s">
        <v>19</v>
      </c>
      <c r="E147" s="95">
        <v>60.86</v>
      </c>
      <c r="F147" s="91">
        <v>5.98</v>
      </c>
      <c r="G147" s="91">
        <v>40</v>
      </c>
      <c r="H147" s="92">
        <v>363.94</v>
      </c>
      <c r="I147" s="92">
        <v>2434.4</v>
      </c>
      <c r="J147" s="2">
        <f t="shared" si="141"/>
        <v>363.94280000000003</v>
      </c>
      <c r="K147" s="2">
        <f t="shared" si="142"/>
        <v>2434.4</v>
      </c>
      <c r="L147" s="20">
        <f t="shared" si="143"/>
        <v>2798.3428000000004</v>
      </c>
      <c r="M147" s="21">
        <f t="shared" si="144"/>
        <v>2.8000000000361069E-3</v>
      </c>
      <c r="N147" s="21">
        <f t="shared" si="144"/>
        <v>0</v>
      </c>
      <c r="O147" s="2"/>
      <c r="P147" s="2"/>
      <c r="Q147" s="98"/>
      <c r="R147" s="97"/>
      <c r="S147" s="98"/>
      <c r="T147" s="1"/>
      <c r="U147" s="19"/>
    </row>
    <row r="148" spans="1:21" ht="24.75" x14ac:dyDescent="0.25">
      <c r="A148" s="86"/>
      <c r="B148" s="14"/>
      <c r="C148" s="14"/>
      <c r="D148" s="34" t="s">
        <v>55</v>
      </c>
      <c r="E148" s="16">
        <f>SUM(E145,E146,E147)</f>
        <v>230.66000000000003</v>
      </c>
      <c r="F148" s="16"/>
      <c r="G148" s="16"/>
      <c r="H148" s="85">
        <f>SUM(H145:H147)</f>
        <v>1379.35</v>
      </c>
      <c r="I148" s="85">
        <f>SUM(I145:I147)</f>
        <v>9226.4</v>
      </c>
      <c r="J148" s="16">
        <f t="shared" ref="J148:T148" si="145">SUM(J145,J146,J147)</f>
        <v>1379.3468</v>
      </c>
      <c r="K148" s="16">
        <f t="shared" si="145"/>
        <v>9226.4</v>
      </c>
      <c r="L148" s="16">
        <f t="shared" si="145"/>
        <v>10605.746800000001</v>
      </c>
      <c r="M148" s="16">
        <f t="shared" si="145"/>
        <v>-3.1999999998788553E-3</v>
      </c>
      <c r="N148" s="16">
        <f t="shared" si="145"/>
        <v>0</v>
      </c>
      <c r="O148" s="16">
        <f t="shared" si="145"/>
        <v>0</v>
      </c>
      <c r="P148" s="16">
        <f t="shared" si="145"/>
        <v>0</v>
      </c>
      <c r="Q148" s="99">
        <f t="shared" si="145"/>
        <v>0</v>
      </c>
      <c r="R148" s="99"/>
      <c r="S148" s="99">
        <f t="shared" si="145"/>
        <v>0</v>
      </c>
      <c r="T148" s="16">
        <f t="shared" si="145"/>
        <v>0</v>
      </c>
      <c r="U148" s="17"/>
    </row>
    <row r="149" spans="1:21" ht="24" x14ac:dyDescent="0.2">
      <c r="A149" s="87"/>
      <c r="B149" s="73"/>
      <c r="C149" s="74"/>
      <c r="D149" s="72" t="s">
        <v>58</v>
      </c>
      <c r="E149" s="75">
        <f>SUM(E136+E140+E144+E148)</f>
        <v>832.36000000000013</v>
      </c>
      <c r="F149" s="75"/>
      <c r="G149" s="75"/>
      <c r="H149" s="84">
        <f>SUM(H136,H140,H144,H148)</f>
        <v>4977.51</v>
      </c>
      <c r="I149" s="84">
        <f>SUM(I136,I140,I144,I148)</f>
        <v>33294.400000000001</v>
      </c>
      <c r="J149" s="75">
        <f t="shared" ref="J149:T149" si="146">SUM(J136+J140+J144+J148)</f>
        <v>4977.5128000000004</v>
      </c>
      <c r="K149" s="75">
        <f t="shared" si="146"/>
        <v>33294.400000000001</v>
      </c>
      <c r="L149" s="75">
        <f t="shared" si="146"/>
        <v>38271.912799999998</v>
      </c>
      <c r="M149" s="75">
        <f t="shared" si="146"/>
        <v>2.8000000003771675E-3</v>
      </c>
      <c r="N149" s="75">
        <f t="shared" si="146"/>
        <v>0</v>
      </c>
      <c r="O149" s="75">
        <f t="shared" si="146"/>
        <v>0</v>
      </c>
      <c r="P149" s="75">
        <f t="shared" si="146"/>
        <v>0</v>
      </c>
      <c r="Q149" s="100">
        <f t="shared" si="146"/>
        <v>0</v>
      </c>
      <c r="R149" s="100"/>
      <c r="S149" s="100">
        <f t="shared" si="146"/>
        <v>0</v>
      </c>
      <c r="T149" s="75">
        <f t="shared" si="146"/>
        <v>0</v>
      </c>
      <c r="U149" s="77"/>
    </row>
    <row r="150" spans="1:21" ht="36" x14ac:dyDescent="0.2">
      <c r="A150" s="88"/>
      <c r="B150" s="38"/>
      <c r="C150" s="39"/>
      <c r="D150" s="40" t="s">
        <v>59</v>
      </c>
      <c r="E150" s="41">
        <f>E149+'2016'!E150</f>
        <v>7039.7400000000016</v>
      </c>
      <c r="F150" s="41"/>
      <c r="G150" s="41"/>
      <c r="H150" s="41">
        <f>H149+'2016'!H150</f>
        <v>34586.69</v>
      </c>
      <c r="I150" s="41">
        <f>I149+'2016'!I150</f>
        <v>136093.4</v>
      </c>
      <c r="J150" s="41">
        <f>J149+'2016'!J150</f>
        <v>34586.715400000001</v>
      </c>
      <c r="K150" s="41">
        <f>K149+'2016'!K150</f>
        <v>136093.4</v>
      </c>
      <c r="L150" s="41">
        <f>L149+'2016'!L150</f>
        <v>170680.11540000001</v>
      </c>
      <c r="M150" s="41">
        <f>M149+'2016'!M150</f>
        <v>3.1599999993204619E-2</v>
      </c>
      <c r="N150" s="41">
        <f>N149+'2016'!N150</f>
        <v>2.6147972675971687E-12</v>
      </c>
      <c r="O150" s="41">
        <f>O149+'2016'!O150</f>
        <v>0</v>
      </c>
      <c r="P150" s="41">
        <f>P149+'2016'!P150</f>
        <v>0</v>
      </c>
      <c r="Q150" s="101">
        <f>Q149+'2016'!Q150</f>
        <v>0</v>
      </c>
      <c r="R150" s="101">
        <f>SUM(I150)</f>
        <v>136093.4</v>
      </c>
      <c r="S150" s="101">
        <f>S149+'2016'!S150</f>
        <v>0</v>
      </c>
      <c r="T150" s="41">
        <f>T149+'2016'!T150</f>
        <v>0</v>
      </c>
      <c r="U150" s="42"/>
    </row>
    <row r="151" spans="1:21" x14ac:dyDescent="0.2">
      <c r="A151" s="156">
        <v>9</v>
      </c>
      <c r="B151" s="159" t="s">
        <v>33</v>
      </c>
      <c r="C151" s="162" t="s">
        <v>30</v>
      </c>
      <c r="D151" s="5" t="s">
        <v>8</v>
      </c>
      <c r="E151" s="94">
        <v>0</v>
      </c>
      <c r="F151" s="91">
        <v>5.98</v>
      </c>
      <c r="G151" s="91">
        <v>40</v>
      </c>
      <c r="H151" s="92"/>
      <c r="I151" s="92"/>
      <c r="J151" s="2">
        <f>SUM(E151*F151)</f>
        <v>0</v>
      </c>
      <c r="K151" s="2">
        <f>SUM(E151*G151)</f>
        <v>0</v>
      </c>
      <c r="L151" s="20">
        <f>SUM(J151,K151)</f>
        <v>0</v>
      </c>
      <c r="M151" s="21">
        <f>SUM(J151-H151)</f>
        <v>0</v>
      </c>
      <c r="N151" s="21">
        <f>SUM(K151-I151)</f>
        <v>0</v>
      </c>
      <c r="O151" s="2"/>
      <c r="P151" s="2"/>
      <c r="Q151" s="98"/>
      <c r="R151" s="97"/>
      <c r="S151" s="98"/>
      <c r="T151" s="1"/>
      <c r="U151" s="19"/>
    </row>
    <row r="152" spans="1:21" x14ac:dyDescent="0.2">
      <c r="A152" s="157"/>
      <c r="B152" s="160"/>
      <c r="C152" s="163"/>
      <c r="D152" s="5" t="s">
        <v>9</v>
      </c>
      <c r="E152" s="95">
        <v>0</v>
      </c>
      <c r="F152" s="91">
        <v>5.98</v>
      </c>
      <c r="G152" s="91">
        <v>40</v>
      </c>
      <c r="H152" s="92"/>
      <c r="I152" s="92"/>
      <c r="J152" s="2">
        <f t="shared" ref="J152:J153" si="147">SUM(E152*F152)</f>
        <v>0</v>
      </c>
      <c r="K152" s="2">
        <f t="shared" ref="K152:K153" si="148">SUM(E152*G152)</f>
        <v>0</v>
      </c>
      <c r="L152" s="20">
        <f t="shared" ref="L152:L153" si="149">SUM(J152,K152)</f>
        <v>0</v>
      </c>
      <c r="M152" s="21">
        <f t="shared" ref="M152:M153" si="150">SUM(J152-H152)</f>
        <v>0</v>
      </c>
      <c r="N152" s="21">
        <f t="shared" ref="N152:N153" si="151">SUM(K152-I152)</f>
        <v>0</v>
      </c>
      <c r="O152" s="2"/>
      <c r="P152" s="2"/>
      <c r="Q152" s="98"/>
      <c r="R152" s="97"/>
      <c r="S152" s="98"/>
      <c r="T152" s="1"/>
      <c r="U152" s="19"/>
    </row>
    <row r="153" spans="1:21" x14ac:dyDescent="0.2">
      <c r="A153" s="157"/>
      <c r="B153" s="160"/>
      <c r="C153" s="163"/>
      <c r="D153" s="5" t="s">
        <v>10</v>
      </c>
      <c r="E153" s="95">
        <v>0</v>
      </c>
      <c r="F153" s="91">
        <v>5.98</v>
      </c>
      <c r="G153" s="91">
        <v>40</v>
      </c>
      <c r="H153" s="92"/>
      <c r="I153" s="92"/>
      <c r="J153" s="2">
        <f t="shared" si="147"/>
        <v>0</v>
      </c>
      <c r="K153" s="2">
        <f t="shared" si="148"/>
        <v>0</v>
      </c>
      <c r="L153" s="20">
        <f t="shared" si="149"/>
        <v>0</v>
      </c>
      <c r="M153" s="21">
        <f t="shared" si="150"/>
        <v>0</v>
      </c>
      <c r="N153" s="21">
        <f t="shared" si="151"/>
        <v>0</v>
      </c>
      <c r="O153" s="2"/>
      <c r="P153" s="2"/>
      <c r="Q153" s="98"/>
      <c r="R153" s="97"/>
      <c r="S153" s="98"/>
      <c r="T153" s="1"/>
      <c r="U153" s="19"/>
    </row>
    <row r="154" spans="1:21" ht="24" x14ac:dyDescent="0.2">
      <c r="A154" s="157"/>
      <c r="B154" s="160"/>
      <c r="C154" s="163"/>
      <c r="D154" s="34" t="s">
        <v>52</v>
      </c>
      <c r="E154" s="44">
        <f>SUM(E151:E153)</f>
        <v>0</v>
      </c>
      <c r="F154" s="16"/>
      <c r="G154" s="16"/>
      <c r="H154" s="44">
        <f>SUM(H151:H153)</f>
        <v>0</v>
      </c>
      <c r="I154" s="44">
        <f>SUM(I151:I153)</f>
        <v>0</v>
      </c>
      <c r="J154" s="16">
        <f t="shared" ref="J154:T154" si="152">SUM(J151,J152,J153)</f>
        <v>0</v>
      </c>
      <c r="K154" s="16">
        <f t="shared" si="152"/>
        <v>0</v>
      </c>
      <c r="L154" s="16">
        <f t="shared" si="152"/>
        <v>0</v>
      </c>
      <c r="M154" s="16">
        <f t="shared" si="152"/>
        <v>0</v>
      </c>
      <c r="N154" s="16">
        <f t="shared" si="152"/>
        <v>0</v>
      </c>
      <c r="O154" s="16">
        <f t="shared" si="152"/>
        <v>0</v>
      </c>
      <c r="P154" s="16">
        <f t="shared" si="152"/>
        <v>0</v>
      </c>
      <c r="Q154" s="99">
        <f t="shared" si="152"/>
        <v>0</v>
      </c>
      <c r="R154" s="99"/>
      <c r="S154" s="99">
        <f t="shared" si="152"/>
        <v>0</v>
      </c>
      <c r="T154" s="16">
        <f t="shared" si="152"/>
        <v>0</v>
      </c>
      <c r="U154" s="17"/>
    </row>
    <row r="155" spans="1:21" x14ac:dyDescent="0.2">
      <c r="A155" s="157"/>
      <c r="B155" s="160"/>
      <c r="C155" s="163"/>
      <c r="D155" s="5" t="s">
        <v>11</v>
      </c>
      <c r="E155" s="94">
        <v>0</v>
      </c>
      <c r="F155" s="91">
        <v>5.98</v>
      </c>
      <c r="G155" s="91">
        <v>40</v>
      </c>
      <c r="H155" s="92"/>
      <c r="I155" s="92"/>
      <c r="J155" s="2">
        <f>SUM(E155*F155)</f>
        <v>0</v>
      </c>
      <c r="K155" s="2">
        <f>(E155*G155)</f>
        <v>0</v>
      </c>
      <c r="L155" s="20">
        <f>SUM(J155,K155)</f>
        <v>0</v>
      </c>
      <c r="M155" s="21">
        <f>SUM(J155-H155)</f>
        <v>0</v>
      </c>
      <c r="N155" s="21">
        <f>SUM(K155-I155)</f>
        <v>0</v>
      </c>
      <c r="O155" s="2"/>
      <c r="P155" s="2"/>
      <c r="Q155" s="98"/>
      <c r="R155" s="97"/>
      <c r="S155" s="98"/>
      <c r="T155" s="1"/>
      <c r="U155" s="19"/>
    </row>
    <row r="156" spans="1:21" x14ac:dyDescent="0.2">
      <c r="A156" s="157"/>
      <c r="B156" s="160"/>
      <c r="C156" s="163"/>
      <c r="D156" s="5" t="s">
        <v>12</v>
      </c>
      <c r="E156" s="94">
        <v>0</v>
      </c>
      <c r="F156" s="91">
        <v>5.98</v>
      </c>
      <c r="G156" s="91">
        <v>40</v>
      </c>
      <c r="H156" s="92"/>
      <c r="I156" s="92"/>
      <c r="J156" s="2">
        <f t="shared" ref="J156:J157" si="153">SUM(E156*F156)</f>
        <v>0</v>
      </c>
      <c r="K156" s="2">
        <f t="shared" ref="K156:K157" si="154">(E156*G156)</f>
        <v>0</v>
      </c>
      <c r="L156" s="20">
        <f t="shared" ref="L156:L157" si="155">SUM(J156,K156)</f>
        <v>0</v>
      </c>
      <c r="M156" s="21">
        <f t="shared" ref="M156:M157" si="156">SUM(J156-H156)</f>
        <v>0</v>
      </c>
      <c r="N156" s="21">
        <f t="shared" ref="N156:N157" si="157">SUM(K156-I156)</f>
        <v>0</v>
      </c>
      <c r="O156" s="2"/>
      <c r="P156" s="2"/>
      <c r="Q156" s="98"/>
      <c r="R156" s="97"/>
      <c r="S156" s="98"/>
      <c r="T156" s="1"/>
      <c r="U156" s="19"/>
    </row>
    <row r="157" spans="1:21" x14ac:dyDescent="0.2">
      <c r="A157" s="157"/>
      <c r="B157" s="160"/>
      <c r="C157" s="163"/>
      <c r="D157" s="5" t="s">
        <v>13</v>
      </c>
      <c r="E157" s="94">
        <v>16.36</v>
      </c>
      <c r="F157" s="91">
        <v>5.98</v>
      </c>
      <c r="G157" s="91">
        <v>40</v>
      </c>
      <c r="H157" s="92">
        <v>97.83</v>
      </c>
      <c r="I157" s="92">
        <v>654.4</v>
      </c>
      <c r="J157" s="2">
        <f t="shared" si="153"/>
        <v>97.832800000000006</v>
      </c>
      <c r="K157" s="2">
        <f t="shared" si="154"/>
        <v>654.4</v>
      </c>
      <c r="L157" s="20">
        <f t="shared" si="155"/>
        <v>752.2328</v>
      </c>
      <c r="M157" s="21">
        <f t="shared" si="156"/>
        <v>2.8000000000076852E-3</v>
      </c>
      <c r="N157" s="21">
        <f t="shared" si="157"/>
        <v>0</v>
      </c>
      <c r="O157" s="2"/>
      <c r="P157" s="2"/>
      <c r="Q157" s="98"/>
      <c r="R157" s="97"/>
      <c r="S157" s="98"/>
      <c r="T157" s="1"/>
      <c r="U157" s="19"/>
    </row>
    <row r="158" spans="1:21" ht="24" x14ac:dyDescent="0.2">
      <c r="A158" s="157"/>
      <c r="B158" s="160"/>
      <c r="C158" s="163"/>
      <c r="D158" s="34" t="s">
        <v>53</v>
      </c>
      <c r="E158" s="16">
        <f>SUM(E155,E156,E157)</f>
        <v>16.36</v>
      </c>
      <c r="F158" s="16"/>
      <c r="G158" s="16"/>
      <c r="H158" s="44">
        <f>SUM(H155:H157)</f>
        <v>97.83</v>
      </c>
      <c r="I158" s="44">
        <f>SUM(I155:I157)</f>
        <v>654.4</v>
      </c>
      <c r="J158" s="16">
        <f t="shared" ref="J158:T158" si="158">SUM(J155,J156,J157)</f>
        <v>97.832800000000006</v>
      </c>
      <c r="K158" s="16">
        <f t="shared" si="158"/>
        <v>654.4</v>
      </c>
      <c r="L158" s="16">
        <f t="shared" si="158"/>
        <v>752.2328</v>
      </c>
      <c r="M158" s="16">
        <f t="shared" si="158"/>
        <v>2.8000000000076852E-3</v>
      </c>
      <c r="N158" s="16">
        <f t="shared" si="158"/>
        <v>0</v>
      </c>
      <c r="O158" s="16">
        <f t="shared" si="158"/>
        <v>0</v>
      </c>
      <c r="P158" s="16">
        <f t="shared" si="158"/>
        <v>0</v>
      </c>
      <c r="Q158" s="99">
        <f t="shared" si="158"/>
        <v>0</v>
      </c>
      <c r="R158" s="99"/>
      <c r="S158" s="99">
        <f t="shared" si="158"/>
        <v>0</v>
      </c>
      <c r="T158" s="16">
        <f t="shared" si="158"/>
        <v>0</v>
      </c>
      <c r="U158" s="17"/>
    </row>
    <row r="159" spans="1:21" x14ac:dyDescent="0.2">
      <c r="A159" s="157"/>
      <c r="B159" s="160"/>
      <c r="C159" s="163"/>
      <c r="D159" s="5" t="s">
        <v>14</v>
      </c>
      <c r="E159" s="94"/>
      <c r="F159" s="91">
        <v>5.98</v>
      </c>
      <c r="G159" s="91">
        <v>40</v>
      </c>
      <c r="H159" s="92"/>
      <c r="I159" s="92"/>
      <c r="J159" s="2">
        <f>SUM(E159*F159)</f>
        <v>0</v>
      </c>
      <c r="K159" s="2">
        <f>(E159*G159)</f>
        <v>0</v>
      </c>
      <c r="L159" s="20">
        <f>SUM(J159,K159)</f>
        <v>0</v>
      </c>
      <c r="M159" s="21">
        <f>SUM(J159-H159)</f>
        <v>0</v>
      </c>
      <c r="N159" s="21">
        <f>SUM(K159-I159)</f>
        <v>0</v>
      </c>
      <c r="O159" s="2"/>
      <c r="P159" s="2"/>
      <c r="Q159" s="98"/>
      <c r="R159" s="97"/>
      <c r="S159" s="98"/>
      <c r="T159" s="1"/>
      <c r="U159" s="19"/>
    </row>
    <row r="160" spans="1:21" x14ac:dyDescent="0.2">
      <c r="A160" s="157"/>
      <c r="B160" s="160"/>
      <c r="C160" s="163"/>
      <c r="D160" s="5" t="s">
        <v>15</v>
      </c>
      <c r="E160" s="94"/>
      <c r="F160" s="91">
        <v>5.98</v>
      </c>
      <c r="G160" s="91">
        <v>40</v>
      </c>
      <c r="H160" s="92"/>
      <c r="I160" s="92"/>
      <c r="J160" s="2">
        <f t="shared" ref="J160:J161" si="159">SUM(E160*F160)</f>
        <v>0</v>
      </c>
      <c r="K160" s="2">
        <f t="shared" ref="K160:K161" si="160">(E160*G160)</f>
        <v>0</v>
      </c>
      <c r="L160" s="20">
        <f t="shared" ref="L160:L161" si="161">SUM(J160,K160)</f>
        <v>0</v>
      </c>
      <c r="M160" s="21">
        <f t="shared" ref="M160:M161" si="162">SUM(J160-H160)</f>
        <v>0</v>
      </c>
      <c r="N160" s="21">
        <f t="shared" ref="N160:N161" si="163">SUM(K160-I160)</f>
        <v>0</v>
      </c>
      <c r="O160" s="2"/>
      <c r="P160" s="2"/>
      <c r="Q160" s="98"/>
      <c r="R160" s="97"/>
      <c r="S160" s="98"/>
      <c r="T160" s="1"/>
      <c r="U160" s="19"/>
    </row>
    <row r="161" spans="1:21" x14ac:dyDescent="0.2">
      <c r="A161" s="157"/>
      <c r="B161" s="160"/>
      <c r="C161" s="163"/>
      <c r="D161" s="5" t="s">
        <v>16</v>
      </c>
      <c r="E161" s="95"/>
      <c r="F161" s="91">
        <v>5.98</v>
      </c>
      <c r="G161" s="91">
        <v>40</v>
      </c>
      <c r="H161" s="92"/>
      <c r="I161" s="92"/>
      <c r="J161" s="2">
        <f t="shared" si="159"/>
        <v>0</v>
      </c>
      <c r="K161" s="2">
        <f t="shared" si="160"/>
        <v>0</v>
      </c>
      <c r="L161" s="20">
        <f t="shared" si="161"/>
        <v>0</v>
      </c>
      <c r="M161" s="21">
        <f t="shared" si="162"/>
        <v>0</v>
      </c>
      <c r="N161" s="21">
        <f t="shared" si="163"/>
        <v>0</v>
      </c>
      <c r="O161" s="2"/>
      <c r="P161" s="2"/>
      <c r="Q161" s="98"/>
      <c r="R161" s="97"/>
      <c r="S161" s="98"/>
      <c r="T161" s="1"/>
      <c r="U161" s="19"/>
    </row>
    <row r="162" spans="1:21" ht="24" x14ac:dyDescent="0.2">
      <c r="A162" s="157"/>
      <c r="B162" s="160"/>
      <c r="C162" s="163"/>
      <c r="D162" s="34" t="s">
        <v>54</v>
      </c>
      <c r="E162" s="16">
        <f>SUM(E159,E160,E161)</f>
        <v>0</v>
      </c>
      <c r="F162" s="16"/>
      <c r="G162" s="16"/>
      <c r="H162" s="44">
        <f>SUM(H159:H161)</f>
        <v>0</v>
      </c>
      <c r="I162" s="44">
        <f>SUM(I159:I161)</f>
        <v>0</v>
      </c>
      <c r="J162" s="16">
        <f t="shared" ref="J162:T162" si="164">SUM(J159,J160,J161)</f>
        <v>0</v>
      </c>
      <c r="K162" s="16">
        <f t="shared" si="164"/>
        <v>0</v>
      </c>
      <c r="L162" s="16">
        <f t="shared" si="164"/>
        <v>0</v>
      </c>
      <c r="M162" s="16">
        <f t="shared" si="164"/>
        <v>0</v>
      </c>
      <c r="N162" s="16">
        <f t="shared" si="164"/>
        <v>0</v>
      </c>
      <c r="O162" s="16">
        <f t="shared" si="164"/>
        <v>0</v>
      </c>
      <c r="P162" s="16">
        <f t="shared" si="164"/>
        <v>0</v>
      </c>
      <c r="Q162" s="99">
        <f t="shared" si="164"/>
        <v>0</v>
      </c>
      <c r="R162" s="99"/>
      <c r="S162" s="99">
        <f t="shared" si="164"/>
        <v>0</v>
      </c>
      <c r="T162" s="16">
        <f t="shared" si="164"/>
        <v>0</v>
      </c>
      <c r="U162" s="17"/>
    </row>
    <row r="163" spans="1:21" x14ac:dyDescent="0.2">
      <c r="A163" s="157"/>
      <c r="B163" s="160"/>
      <c r="C163" s="163"/>
      <c r="D163" s="5" t="s">
        <v>17</v>
      </c>
      <c r="E163" s="94"/>
      <c r="F163" s="91">
        <v>5.98</v>
      </c>
      <c r="G163" s="91">
        <v>40</v>
      </c>
      <c r="H163" s="92"/>
      <c r="I163" s="92"/>
      <c r="J163" s="2">
        <f>SUM(E163*F163)</f>
        <v>0</v>
      </c>
      <c r="K163" s="2">
        <f>(E163*G163)</f>
        <v>0</v>
      </c>
      <c r="L163" s="20">
        <f>SUM(J163,K163)</f>
        <v>0</v>
      </c>
      <c r="M163" s="21">
        <f>SUM(J163-H163)</f>
        <v>0</v>
      </c>
      <c r="N163" s="21">
        <f>SUM(K163-I163)</f>
        <v>0</v>
      </c>
      <c r="O163" s="2"/>
      <c r="P163" s="2"/>
      <c r="Q163" s="98"/>
      <c r="R163" s="97"/>
      <c r="S163" s="98"/>
      <c r="T163" s="1"/>
      <c r="U163" s="19"/>
    </row>
    <row r="164" spans="1:21" x14ac:dyDescent="0.2">
      <c r="A164" s="157"/>
      <c r="B164" s="160"/>
      <c r="C164" s="163"/>
      <c r="D164" s="5" t="s">
        <v>18</v>
      </c>
      <c r="E164" s="94"/>
      <c r="F164" s="91">
        <v>5.98</v>
      </c>
      <c r="G164" s="91">
        <v>40</v>
      </c>
      <c r="H164" s="92"/>
      <c r="I164" s="92"/>
      <c r="J164" s="2">
        <f t="shared" ref="J164:J165" si="165">SUM(E164*F164)</f>
        <v>0</v>
      </c>
      <c r="K164" s="2">
        <f t="shared" ref="K164:K165" si="166">(E164*G164)</f>
        <v>0</v>
      </c>
      <c r="L164" s="20">
        <f t="shared" ref="L164:L165" si="167">SUM(J164,K164)</f>
        <v>0</v>
      </c>
      <c r="M164" s="21">
        <f t="shared" ref="M164:M165" si="168">SUM(J164-H164)</f>
        <v>0</v>
      </c>
      <c r="N164" s="21">
        <f t="shared" ref="N164:N165" si="169">SUM(K164-I164)</f>
        <v>0</v>
      </c>
      <c r="O164" s="2"/>
      <c r="P164" s="2"/>
      <c r="Q164" s="98"/>
      <c r="R164" s="97"/>
      <c r="S164" s="98"/>
      <c r="T164" s="1"/>
      <c r="U164" s="19"/>
    </row>
    <row r="165" spans="1:21" x14ac:dyDescent="0.2">
      <c r="A165" s="158"/>
      <c r="B165" s="161"/>
      <c r="C165" s="164"/>
      <c r="D165" s="5" t="s">
        <v>19</v>
      </c>
      <c r="E165" s="95"/>
      <c r="F165" s="91">
        <v>5.98</v>
      </c>
      <c r="G165" s="91">
        <v>40</v>
      </c>
      <c r="H165" s="92"/>
      <c r="I165" s="92"/>
      <c r="J165" s="2">
        <f t="shared" si="165"/>
        <v>0</v>
      </c>
      <c r="K165" s="2">
        <f t="shared" si="166"/>
        <v>0</v>
      </c>
      <c r="L165" s="20">
        <f t="shared" si="167"/>
        <v>0</v>
      </c>
      <c r="M165" s="21">
        <f t="shared" si="168"/>
        <v>0</v>
      </c>
      <c r="N165" s="21">
        <f t="shared" si="169"/>
        <v>0</v>
      </c>
      <c r="O165" s="2"/>
      <c r="P165" s="2"/>
      <c r="Q165" s="98"/>
      <c r="R165" s="97"/>
      <c r="S165" s="98"/>
      <c r="T165" s="1"/>
      <c r="U165" s="19"/>
    </row>
    <row r="166" spans="1:21" ht="24.75" x14ac:dyDescent="0.25">
      <c r="A166" s="8"/>
      <c r="B166" s="14"/>
      <c r="C166" s="14"/>
      <c r="D166" s="34" t="s">
        <v>55</v>
      </c>
      <c r="E166" s="16">
        <f>SUM(E163,E164,E165)</f>
        <v>0</v>
      </c>
      <c r="F166" s="16"/>
      <c r="G166" s="16"/>
      <c r="H166" s="85">
        <f>SUM(H163:H165)</f>
        <v>0</v>
      </c>
      <c r="I166" s="85">
        <f>SUM(I163:I165)</f>
        <v>0</v>
      </c>
      <c r="J166" s="16">
        <f t="shared" ref="J166:T166" si="170">SUM(J163,J164,J165)</f>
        <v>0</v>
      </c>
      <c r="K166" s="16">
        <f t="shared" si="170"/>
        <v>0</v>
      </c>
      <c r="L166" s="16">
        <f t="shared" si="170"/>
        <v>0</v>
      </c>
      <c r="M166" s="16">
        <f t="shared" si="170"/>
        <v>0</v>
      </c>
      <c r="N166" s="16">
        <f t="shared" si="170"/>
        <v>0</v>
      </c>
      <c r="O166" s="16">
        <f t="shared" si="170"/>
        <v>0</v>
      </c>
      <c r="P166" s="16">
        <f t="shared" si="170"/>
        <v>0</v>
      </c>
      <c r="Q166" s="99">
        <f t="shared" si="170"/>
        <v>0</v>
      </c>
      <c r="R166" s="99"/>
      <c r="S166" s="99">
        <f t="shared" si="170"/>
        <v>0</v>
      </c>
      <c r="T166" s="16">
        <f t="shared" si="170"/>
        <v>0</v>
      </c>
      <c r="U166" s="17"/>
    </row>
    <row r="167" spans="1:21" ht="24" x14ac:dyDescent="0.2">
      <c r="A167" s="73"/>
      <c r="B167" s="73"/>
      <c r="C167" s="74"/>
      <c r="D167" s="72" t="s">
        <v>58</v>
      </c>
      <c r="E167" s="75">
        <f>SUM(E154+E158+E162+E166)</f>
        <v>16.36</v>
      </c>
      <c r="F167" s="75"/>
      <c r="G167" s="75"/>
      <c r="H167" s="84">
        <f>SUM(H154,H158,H162,H166)</f>
        <v>97.83</v>
      </c>
      <c r="I167" s="84">
        <f>SUM(I154,I158,I162,I166)</f>
        <v>654.4</v>
      </c>
      <c r="J167" s="75">
        <f t="shared" ref="J167:T168" si="171">SUM(J154+J158+J162+J166)</f>
        <v>97.832800000000006</v>
      </c>
      <c r="K167" s="75">
        <f t="shared" si="171"/>
        <v>654.4</v>
      </c>
      <c r="L167" s="75">
        <f t="shared" si="171"/>
        <v>752.2328</v>
      </c>
      <c r="M167" s="75">
        <f t="shared" si="171"/>
        <v>2.8000000000076852E-3</v>
      </c>
      <c r="N167" s="75">
        <f t="shared" si="171"/>
        <v>0</v>
      </c>
      <c r="O167" s="75">
        <f t="shared" si="171"/>
        <v>0</v>
      </c>
      <c r="P167" s="75">
        <f t="shared" si="171"/>
        <v>0</v>
      </c>
      <c r="Q167" s="100">
        <f t="shared" si="171"/>
        <v>0</v>
      </c>
      <c r="R167" s="100"/>
      <c r="S167" s="100">
        <f t="shared" si="171"/>
        <v>0</v>
      </c>
      <c r="T167" s="75">
        <f t="shared" si="171"/>
        <v>0</v>
      </c>
      <c r="U167" s="77"/>
    </row>
    <row r="168" spans="1:21" ht="36" x14ac:dyDescent="0.2">
      <c r="A168" s="38"/>
      <c r="B168" s="38"/>
      <c r="C168" s="39"/>
      <c r="D168" s="40" t="s">
        <v>59</v>
      </c>
      <c r="E168" s="41">
        <f>SUM(E155+E159+E163+E167)</f>
        <v>16.36</v>
      </c>
      <c r="F168" s="41"/>
      <c r="G168" s="41"/>
      <c r="H168" s="41">
        <f>SUM(H155,H159,H163,H167)</f>
        <v>97.83</v>
      </c>
      <c r="I168" s="41">
        <f>SUM(I155,I159,I163,I167)</f>
        <v>654.4</v>
      </c>
      <c r="J168" s="41">
        <f t="shared" si="171"/>
        <v>97.832800000000006</v>
      </c>
      <c r="K168" s="41">
        <f t="shared" si="171"/>
        <v>654.4</v>
      </c>
      <c r="L168" s="41">
        <f t="shared" si="171"/>
        <v>752.2328</v>
      </c>
      <c r="M168" s="41">
        <f t="shared" si="171"/>
        <v>2.8000000000076852E-3</v>
      </c>
      <c r="N168" s="41">
        <f t="shared" si="171"/>
        <v>0</v>
      </c>
      <c r="O168" s="41">
        <f t="shared" si="171"/>
        <v>0</v>
      </c>
      <c r="P168" s="41">
        <f t="shared" si="171"/>
        <v>0</v>
      </c>
      <c r="Q168" s="101">
        <f t="shared" si="171"/>
        <v>0</v>
      </c>
      <c r="R168" s="101">
        <f>SUM(I168)</f>
        <v>654.4</v>
      </c>
      <c r="S168" s="101">
        <f t="shared" si="171"/>
        <v>0</v>
      </c>
      <c r="T168" s="41">
        <f t="shared" si="171"/>
        <v>0</v>
      </c>
      <c r="U168" s="42"/>
    </row>
    <row r="169" spans="1:21" x14ac:dyDescent="0.2">
      <c r="A169" s="110">
        <v>10</v>
      </c>
      <c r="B169" s="113" t="s">
        <v>20</v>
      </c>
      <c r="C169" s="116" t="s">
        <v>21</v>
      </c>
      <c r="D169" s="5" t="s">
        <v>8</v>
      </c>
      <c r="E169" s="94">
        <v>1902.1420000000001</v>
      </c>
      <c r="F169" s="96">
        <v>6.02</v>
      </c>
      <c r="G169" s="91">
        <v>40</v>
      </c>
      <c r="H169" s="92">
        <v>11450.89</v>
      </c>
      <c r="I169" s="92">
        <v>76085.679999999993</v>
      </c>
      <c r="J169" s="2">
        <f>(E169*F169)</f>
        <v>11450.894839999999</v>
      </c>
      <c r="K169" s="2">
        <f>(E169*G169)</f>
        <v>76085.680000000008</v>
      </c>
      <c r="L169" s="20">
        <f>SUM(J169,K169)</f>
        <v>87536.574840000001</v>
      </c>
      <c r="M169" s="21">
        <f>SUM(J169-H169)</f>
        <v>4.8399999996036058E-3</v>
      </c>
      <c r="N169" s="21">
        <f>SUM(K169-I169)</f>
        <v>1.4551915228366852E-11</v>
      </c>
      <c r="O169" s="2"/>
      <c r="P169" s="2"/>
      <c r="Q169" s="98"/>
      <c r="R169" s="97"/>
      <c r="S169" s="98"/>
      <c r="T169" s="1"/>
      <c r="U169" s="19"/>
    </row>
    <row r="170" spans="1:21" x14ac:dyDescent="0.2">
      <c r="A170" s="111"/>
      <c r="B170" s="114"/>
      <c r="C170" s="117"/>
      <c r="D170" s="5" t="s">
        <v>9</v>
      </c>
      <c r="E170" s="95">
        <v>1941.64</v>
      </c>
      <c r="F170" s="96">
        <v>6.02</v>
      </c>
      <c r="G170" s="91">
        <v>40</v>
      </c>
      <c r="H170" s="92">
        <v>11688.67</v>
      </c>
      <c r="I170" s="92">
        <v>77665.600000000006</v>
      </c>
      <c r="J170" s="2">
        <f>(E170*F170)</f>
        <v>11688.6728</v>
      </c>
      <c r="K170" s="2">
        <f t="shared" ref="K170:K171" si="172">(E170*G170)</f>
        <v>77665.600000000006</v>
      </c>
      <c r="L170" s="20">
        <f t="shared" ref="L170:L171" si="173">SUM(J170,K170)</f>
        <v>89354.272800000006</v>
      </c>
      <c r="M170" s="21">
        <f t="shared" ref="M170:N171" si="174">SUM(J170-H170)</f>
        <v>2.8000000002066372E-3</v>
      </c>
      <c r="N170" s="21">
        <f t="shared" si="174"/>
        <v>0</v>
      </c>
      <c r="O170" s="2"/>
      <c r="P170" s="2"/>
      <c r="Q170" s="98"/>
      <c r="R170" s="97"/>
      <c r="S170" s="98"/>
      <c r="T170" s="1"/>
      <c r="U170" s="19"/>
    </row>
    <row r="171" spans="1:21" x14ac:dyDescent="0.2">
      <c r="A171" s="111"/>
      <c r="B171" s="114"/>
      <c r="C171" s="117"/>
      <c r="D171" s="5" t="s">
        <v>10</v>
      </c>
      <c r="E171" s="95">
        <v>2242.0169999999998</v>
      </c>
      <c r="F171" s="96">
        <v>6.02</v>
      </c>
      <c r="G171" s="91">
        <v>40</v>
      </c>
      <c r="H171" s="92">
        <v>13496.94</v>
      </c>
      <c r="I171" s="92">
        <v>89680.68</v>
      </c>
      <c r="J171" s="2">
        <f>(E171*F171)</f>
        <v>13496.942339999998</v>
      </c>
      <c r="K171" s="2">
        <f t="shared" si="172"/>
        <v>89680.68</v>
      </c>
      <c r="L171" s="20">
        <f t="shared" si="173"/>
        <v>103177.62233999999</v>
      </c>
      <c r="M171" s="21">
        <f t="shared" si="174"/>
        <v>2.3399999972752994E-3</v>
      </c>
      <c r="N171" s="21">
        <f t="shared" si="174"/>
        <v>0</v>
      </c>
      <c r="O171" s="2"/>
      <c r="P171" s="2"/>
      <c r="Q171" s="98"/>
      <c r="R171" s="97"/>
      <c r="S171" s="98"/>
      <c r="T171" s="1"/>
      <c r="U171" s="19"/>
    </row>
    <row r="172" spans="1:21" ht="24" x14ac:dyDescent="0.2">
      <c r="A172" s="111"/>
      <c r="B172" s="114"/>
      <c r="C172" s="117"/>
      <c r="D172" s="34" t="s">
        <v>52</v>
      </c>
      <c r="E172" s="16">
        <f>SUM(E169,E170,E171)</f>
        <v>6085.799</v>
      </c>
      <c r="F172" s="16"/>
      <c r="G172" s="16"/>
      <c r="H172" s="16">
        <f t="shared" ref="H172:I172" si="175">SUM(H169,H170,H171)</f>
        <v>36636.5</v>
      </c>
      <c r="I172" s="16">
        <f t="shared" si="175"/>
        <v>243431.96</v>
      </c>
      <c r="J172" s="16">
        <f t="shared" ref="J172:T172" si="176">SUM(J169,J170,J171)</f>
        <v>36636.509980000003</v>
      </c>
      <c r="K172" s="16">
        <f t="shared" si="176"/>
        <v>243431.96000000002</v>
      </c>
      <c r="L172" s="16">
        <f t="shared" si="176"/>
        <v>280068.46997999999</v>
      </c>
      <c r="M172" s="16">
        <f t="shared" si="176"/>
        <v>9.9799999970855424E-3</v>
      </c>
      <c r="N172" s="16">
        <f t="shared" si="176"/>
        <v>1.4551915228366852E-11</v>
      </c>
      <c r="O172" s="16">
        <f t="shared" si="176"/>
        <v>0</v>
      </c>
      <c r="P172" s="16">
        <f t="shared" si="176"/>
        <v>0</v>
      </c>
      <c r="Q172" s="99">
        <f t="shared" si="176"/>
        <v>0</v>
      </c>
      <c r="R172" s="99"/>
      <c r="S172" s="99">
        <f t="shared" si="176"/>
        <v>0</v>
      </c>
      <c r="T172" s="16">
        <f t="shared" si="176"/>
        <v>0</v>
      </c>
      <c r="U172" s="17"/>
    </row>
    <row r="173" spans="1:21" x14ac:dyDescent="0.2">
      <c r="A173" s="111"/>
      <c r="B173" s="114"/>
      <c r="C173" s="117"/>
      <c r="D173" s="5" t="s">
        <v>11</v>
      </c>
      <c r="E173" s="94">
        <v>2107.0990000000002</v>
      </c>
      <c r="F173" s="96">
        <v>6.02</v>
      </c>
      <c r="G173" s="91">
        <v>40</v>
      </c>
      <c r="H173" s="92">
        <v>12684.74</v>
      </c>
      <c r="I173" s="92">
        <v>84283.96</v>
      </c>
      <c r="J173" s="2">
        <f>(E173*F173)</f>
        <v>12684.735979999999</v>
      </c>
      <c r="K173" s="2">
        <f>(E173*G173)</f>
        <v>84283.96</v>
      </c>
      <c r="L173" s="20">
        <f>SUM(J173,K173)</f>
        <v>96968.695980000004</v>
      </c>
      <c r="M173" s="21">
        <f>SUM(J173-H173)</f>
        <v>-4.0200000003096648E-3</v>
      </c>
      <c r="N173" s="21">
        <f>SUM(K173-I173)</f>
        <v>0</v>
      </c>
      <c r="O173" s="2"/>
      <c r="P173" s="2"/>
      <c r="Q173" s="98"/>
      <c r="R173" s="97"/>
      <c r="S173" s="98"/>
      <c r="T173" s="1"/>
      <c r="U173" s="19"/>
    </row>
    <row r="174" spans="1:21" x14ac:dyDescent="0.2">
      <c r="A174" s="111"/>
      <c r="B174" s="114"/>
      <c r="C174" s="117"/>
      <c r="D174" s="5" t="s">
        <v>12</v>
      </c>
      <c r="E174" s="94">
        <v>2236.989</v>
      </c>
      <c r="F174" s="96">
        <v>6.02</v>
      </c>
      <c r="G174" s="91">
        <v>40</v>
      </c>
      <c r="H174" s="92">
        <v>13466.67</v>
      </c>
      <c r="I174" s="92">
        <v>89479.56</v>
      </c>
      <c r="J174" s="2">
        <f>(E174*F174)</f>
        <v>13466.673779999999</v>
      </c>
      <c r="K174" s="2">
        <f t="shared" ref="K174:K175" si="177">(E174*G174)</f>
        <v>89479.56</v>
      </c>
      <c r="L174" s="20">
        <f t="shared" ref="L174:L175" si="178">SUM(J174,K174)</f>
        <v>102946.23378</v>
      </c>
      <c r="M174" s="21">
        <f t="shared" ref="M174:N175" si="179">SUM(J174-H174)</f>
        <v>3.7799999990966171E-3</v>
      </c>
      <c r="N174" s="21">
        <f t="shared" si="179"/>
        <v>0</v>
      </c>
      <c r="O174" s="2"/>
      <c r="P174" s="2"/>
      <c r="Q174" s="98"/>
      <c r="R174" s="97"/>
      <c r="S174" s="98"/>
      <c r="T174" s="1"/>
      <c r="U174" s="19"/>
    </row>
    <row r="175" spans="1:21" x14ac:dyDescent="0.2">
      <c r="A175" s="111"/>
      <c r="B175" s="115"/>
      <c r="C175" s="117"/>
      <c r="D175" s="5" t="s">
        <v>13</v>
      </c>
      <c r="E175" s="94">
        <v>1790.17</v>
      </c>
      <c r="F175" s="96">
        <v>6.02</v>
      </c>
      <c r="G175" s="91">
        <v>40</v>
      </c>
      <c r="H175" s="92">
        <v>10776.82</v>
      </c>
      <c r="I175" s="92">
        <v>71606.8</v>
      </c>
      <c r="J175" s="2">
        <f>(E175*F175)</f>
        <v>10776.823399999999</v>
      </c>
      <c r="K175" s="2">
        <f t="shared" si="177"/>
        <v>71606.8</v>
      </c>
      <c r="L175" s="20">
        <f t="shared" si="178"/>
        <v>82383.623399999997</v>
      </c>
      <c r="M175" s="21">
        <f t="shared" si="179"/>
        <v>3.3999999996012775E-3</v>
      </c>
      <c r="N175" s="21">
        <f t="shared" si="179"/>
        <v>0</v>
      </c>
      <c r="O175" s="2"/>
      <c r="P175" s="2"/>
      <c r="Q175" s="98">
        <v>694402</v>
      </c>
      <c r="R175" s="97"/>
      <c r="S175" s="98"/>
      <c r="T175" s="1"/>
      <c r="U175" s="19"/>
    </row>
    <row r="176" spans="1:21" ht="24" x14ac:dyDescent="0.2">
      <c r="A176" s="111"/>
      <c r="B176" s="63"/>
      <c r="C176" s="117"/>
      <c r="D176" s="34" t="s">
        <v>53</v>
      </c>
      <c r="E176" s="16">
        <f>SUM(E173,E174,E175)</f>
        <v>6134.2579999999998</v>
      </c>
      <c r="F176" s="16"/>
      <c r="G176" s="16"/>
      <c r="H176" s="16">
        <f t="shared" ref="H176:I176" si="180">SUM(H173,H174,H175)</f>
        <v>36928.229999999996</v>
      </c>
      <c r="I176" s="16">
        <f t="shared" si="180"/>
        <v>245370.32</v>
      </c>
      <c r="J176" s="16">
        <f t="shared" ref="J176:T176" si="181">SUM(J173,J174,J175)</f>
        <v>36928.233159999996</v>
      </c>
      <c r="K176" s="16">
        <f t="shared" si="181"/>
        <v>245370.32</v>
      </c>
      <c r="L176" s="16">
        <f t="shared" si="181"/>
        <v>282298.55316000001</v>
      </c>
      <c r="M176" s="16">
        <f t="shared" si="181"/>
        <v>3.1599999983882299E-3</v>
      </c>
      <c r="N176" s="16">
        <f t="shared" si="181"/>
        <v>0</v>
      </c>
      <c r="O176" s="16">
        <f t="shared" si="181"/>
        <v>0</v>
      </c>
      <c r="P176" s="16">
        <f t="shared" si="181"/>
        <v>0</v>
      </c>
      <c r="Q176" s="99">
        <f t="shared" si="181"/>
        <v>694402</v>
      </c>
      <c r="R176" s="99"/>
      <c r="S176" s="99">
        <f t="shared" si="181"/>
        <v>0</v>
      </c>
      <c r="T176" s="16">
        <f t="shared" si="181"/>
        <v>0</v>
      </c>
      <c r="U176" s="17"/>
    </row>
    <row r="177" spans="1:21" x14ac:dyDescent="0.2">
      <c r="A177" s="111"/>
      <c r="B177" s="113" t="s">
        <v>29</v>
      </c>
      <c r="C177" s="117"/>
      <c r="D177" s="5" t="s">
        <v>14</v>
      </c>
      <c r="E177" s="94">
        <v>2036.673</v>
      </c>
      <c r="F177" s="96">
        <v>6.02</v>
      </c>
      <c r="G177" s="91">
        <v>40</v>
      </c>
      <c r="H177" s="92">
        <v>12260.77</v>
      </c>
      <c r="I177" s="92">
        <v>81466.92</v>
      </c>
      <c r="J177" s="2">
        <f>(E177*F177)</f>
        <v>12260.77146</v>
      </c>
      <c r="K177" s="2">
        <f>(E177*G177)</f>
        <v>81466.92</v>
      </c>
      <c r="L177" s="20">
        <f>SUM(J177,K177)</f>
        <v>93727.691460000002</v>
      </c>
      <c r="M177" s="21">
        <f>SUM(J177-H177)</f>
        <v>1.4599999994970858E-3</v>
      </c>
      <c r="N177" s="21">
        <f>SUM(K177-I177)</f>
        <v>0</v>
      </c>
      <c r="O177" s="2"/>
      <c r="P177" s="2"/>
      <c r="Q177" s="98"/>
      <c r="R177" s="97"/>
      <c r="S177" s="98"/>
      <c r="T177" s="1"/>
      <c r="U177" s="19"/>
    </row>
    <row r="178" spans="1:21" x14ac:dyDescent="0.2">
      <c r="A178" s="111"/>
      <c r="B178" s="114"/>
      <c r="C178" s="117"/>
      <c r="D178" s="5" t="s">
        <v>15</v>
      </c>
      <c r="E178" s="94">
        <v>2144.8850000000002</v>
      </c>
      <c r="F178" s="96">
        <v>6.02</v>
      </c>
      <c r="G178" s="91">
        <v>40</v>
      </c>
      <c r="H178" s="92">
        <v>12912.21</v>
      </c>
      <c r="I178" s="92">
        <v>85795.4</v>
      </c>
      <c r="J178" s="2">
        <f>(E178*F178)</f>
        <v>12912.207700000001</v>
      </c>
      <c r="K178" s="2">
        <f t="shared" ref="K178:K179" si="182">(E178*G178)</f>
        <v>85795.400000000009</v>
      </c>
      <c r="L178" s="20">
        <f t="shared" ref="L178:L179" si="183">SUM(J178,K178)</f>
        <v>98707.607700000008</v>
      </c>
      <c r="M178" s="21">
        <f t="shared" ref="M178:N179" si="184">SUM(J178-H178)</f>
        <v>-2.2999999982857844E-3</v>
      </c>
      <c r="N178" s="21">
        <f t="shared" si="184"/>
        <v>1.4551915228366852E-11</v>
      </c>
      <c r="O178" s="2"/>
      <c r="P178" s="2"/>
      <c r="Q178" s="98"/>
      <c r="R178" s="97"/>
      <c r="S178" s="98"/>
      <c r="T178" s="1"/>
      <c r="U178" s="19"/>
    </row>
    <row r="179" spans="1:21" x14ac:dyDescent="0.2">
      <c r="A179" s="111"/>
      <c r="B179" s="114"/>
      <c r="C179" s="117"/>
      <c r="D179" s="5" t="s">
        <v>16</v>
      </c>
      <c r="E179" s="107">
        <v>2109.8049999999998</v>
      </c>
      <c r="F179" s="96">
        <v>6.02</v>
      </c>
      <c r="G179" s="91">
        <v>40</v>
      </c>
      <c r="H179" s="92">
        <v>12701.03</v>
      </c>
      <c r="I179" s="92">
        <v>84392.2</v>
      </c>
      <c r="J179" s="2">
        <f>(E179*F179)</f>
        <v>12701.026099999997</v>
      </c>
      <c r="K179" s="2">
        <f t="shared" si="182"/>
        <v>84392.2</v>
      </c>
      <c r="L179" s="20">
        <f t="shared" si="183"/>
        <v>97093.2261</v>
      </c>
      <c r="M179" s="21">
        <f t="shared" si="184"/>
        <v>-3.9000000033411197E-3</v>
      </c>
      <c r="N179" s="21">
        <f t="shared" si="184"/>
        <v>0</v>
      </c>
      <c r="O179" s="2"/>
      <c r="P179" s="2"/>
      <c r="Q179" s="98"/>
      <c r="R179" s="97"/>
      <c r="S179" s="98"/>
      <c r="T179" s="1"/>
      <c r="U179" s="19"/>
    </row>
    <row r="180" spans="1:21" ht="24" x14ac:dyDescent="0.2">
      <c r="A180" s="111"/>
      <c r="B180" s="114"/>
      <c r="C180" s="117"/>
      <c r="D180" s="34" t="s">
        <v>54</v>
      </c>
      <c r="E180" s="16">
        <f>SUM(E177,E178,E179)</f>
        <v>6291.3629999999994</v>
      </c>
      <c r="F180" s="16"/>
      <c r="G180" s="16"/>
      <c r="H180" s="16">
        <f t="shared" ref="H180:I180" si="185">SUM(H177,H178,H179)</f>
        <v>37874.01</v>
      </c>
      <c r="I180" s="16">
        <f t="shared" si="185"/>
        <v>251654.52000000002</v>
      </c>
      <c r="J180" s="16">
        <f t="shared" ref="J180:T180" si="186">SUM(J177,J178,J179)</f>
        <v>37874.005259999998</v>
      </c>
      <c r="K180" s="16">
        <f t="shared" si="186"/>
        <v>251654.52000000002</v>
      </c>
      <c r="L180" s="16">
        <f t="shared" si="186"/>
        <v>289528.52526000002</v>
      </c>
      <c r="M180" s="16">
        <f t="shared" si="186"/>
        <v>-4.7400000021298183E-3</v>
      </c>
      <c r="N180" s="16">
        <f t="shared" si="186"/>
        <v>1.4551915228366852E-11</v>
      </c>
      <c r="O180" s="16">
        <f t="shared" si="186"/>
        <v>0</v>
      </c>
      <c r="P180" s="16">
        <f t="shared" si="186"/>
        <v>0</v>
      </c>
      <c r="Q180" s="99">
        <f t="shared" si="186"/>
        <v>0</v>
      </c>
      <c r="R180" s="99"/>
      <c r="S180" s="99">
        <f t="shared" si="186"/>
        <v>0</v>
      </c>
      <c r="T180" s="16">
        <f t="shared" si="186"/>
        <v>0</v>
      </c>
      <c r="U180" s="17"/>
    </row>
    <row r="181" spans="1:21" x14ac:dyDescent="0.2">
      <c r="A181" s="111"/>
      <c r="B181" s="114"/>
      <c r="C181" s="117"/>
      <c r="D181" s="5" t="s">
        <v>17</v>
      </c>
      <c r="E181" s="94">
        <v>2227.442</v>
      </c>
      <c r="F181" s="96">
        <v>6.02</v>
      </c>
      <c r="G181" s="91">
        <v>40</v>
      </c>
      <c r="H181" s="92">
        <v>13409.2</v>
      </c>
      <c r="I181" s="92">
        <v>89097.68</v>
      </c>
      <c r="J181" s="2">
        <f>(E181*F181)</f>
        <v>13409.20084</v>
      </c>
      <c r="K181" s="2">
        <f>(E181*G181)</f>
        <v>89097.68</v>
      </c>
      <c r="L181" s="20">
        <f>SUM(J181,K181)</f>
        <v>102506.88084</v>
      </c>
      <c r="M181" s="21">
        <f>SUM(J181-H181)</f>
        <v>8.3999999878869858E-4</v>
      </c>
      <c r="N181" s="21">
        <f>SUM(K181-I181)</f>
        <v>0</v>
      </c>
      <c r="O181" s="2"/>
      <c r="P181" s="2"/>
      <c r="Q181" s="98"/>
      <c r="R181" s="97"/>
      <c r="S181" s="98"/>
      <c r="T181" s="1"/>
      <c r="U181" s="19"/>
    </row>
    <row r="182" spans="1:21" x14ac:dyDescent="0.2">
      <c r="A182" s="111"/>
      <c r="B182" s="114"/>
      <c r="C182" s="117"/>
      <c r="D182" s="5" t="s">
        <v>18</v>
      </c>
      <c r="E182" s="94">
        <v>2147.9780000000001</v>
      </c>
      <c r="F182" s="96">
        <v>6.02</v>
      </c>
      <c r="G182" s="91">
        <v>40</v>
      </c>
      <c r="H182" s="92">
        <v>12930.83</v>
      </c>
      <c r="I182" s="92">
        <v>85919.12</v>
      </c>
      <c r="J182" s="2">
        <f>(E182*F182)</f>
        <v>12930.82756</v>
      </c>
      <c r="K182" s="2">
        <f t="shared" ref="K182:K183" si="187">(E182*G182)</f>
        <v>85919.12</v>
      </c>
      <c r="L182" s="20">
        <f t="shared" ref="L182:L183" si="188">SUM(J182,K182)</f>
        <v>98849.947560000001</v>
      </c>
      <c r="M182" s="21">
        <f t="shared" ref="M182:N183" si="189">SUM(J182-H182)</f>
        <v>-2.4400000002060551E-3</v>
      </c>
      <c r="N182" s="21">
        <f t="shared" si="189"/>
        <v>0</v>
      </c>
      <c r="O182" s="2"/>
      <c r="P182" s="2"/>
      <c r="Q182" s="98"/>
      <c r="R182" s="97"/>
      <c r="S182" s="98"/>
      <c r="T182" s="1"/>
      <c r="U182" s="19"/>
    </row>
    <row r="183" spans="1:21" x14ac:dyDescent="0.2">
      <c r="A183" s="112"/>
      <c r="B183" s="115"/>
      <c r="C183" s="118"/>
      <c r="D183" s="5" t="s">
        <v>19</v>
      </c>
      <c r="E183" s="107">
        <v>2073.0169999999998</v>
      </c>
      <c r="F183" s="96">
        <v>6.02</v>
      </c>
      <c r="G183" s="91">
        <v>40</v>
      </c>
      <c r="H183" s="92">
        <v>12479.56</v>
      </c>
      <c r="I183" s="92">
        <v>82920.679999999993</v>
      </c>
      <c r="J183" s="2">
        <f>(E183*F183)</f>
        <v>12479.562339999999</v>
      </c>
      <c r="K183" s="2">
        <f t="shared" si="187"/>
        <v>82920.679999999993</v>
      </c>
      <c r="L183" s="20">
        <f t="shared" si="188"/>
        <v>95400.242339999997</v>
      </c>
      <c r="M183" s="21">
        <f t="shared" si="189"/>
        <v>2.3399999990942888E-3</v>
      </c>
      <c r="N183" s="21">
        <f t="shared" si="189"/>
        <v>0</v>
      </c>
      <c r="O183" s="2"/>
      <c r="P183" s="2"/>
      <c r="Q183" s="98"/>
      <c r="R183" s="97"/>
      <c r="S183" s="98"/>
      <c r="T183" s="1"/>
      <c r="U183" s="19"/>
    </row>
    <row r="184" spans="1:21" ht="24.75" x14ac:dyDescent="0.25">
      <c r="A184" s="8"/>
      <c r="B184" s="8"/>
      <c r="C184" s="8"/>
      <c r="D184" s="34" t="s">
        <v>55</v>
      </c>
      <c r="E184" s="16">
        <f>SUM(E181,E182,E183)</f>
        <v>6448.4369999999999</v>
      </c>
      <c r="F184" s="16"/>
      <c r="G184" s="16"/>
      <c r="H184" s="16">
        <f t="shared" ref="H184:I184" si="190">SUM(H181,H182,H183)</f>
        <v>38819.589999999997</v>
      </c>
      <c r="I184" s="16">
        <f t="shared" si="190"/>
        <v>257937.47999999998</v>
      </c>
      <c r="J184" s="16">
        <f t="shared" ref="J184:T184" si="191">SUM(J181,J182,J183)</f>
        <v>38819.59074</v>
      </c>
      <c r="K184" s="16">
        <f t="shared" si="191"/>
        <v>257937.47999999998</v>
      </c>
      <c r="L184" s="16">
        <f t="shared" si="191"/>
        <v>296757.07074</v>
      </c>
      <c r="M184" s="16">
        <f t="shared" si="191"/>
        <v>7.3999999767693225E-4</v>
      </c>
      <c r="N184" s="16">
        <f t="shared" si="191"/>
        <v>0</v>
      </c>
      <c r="O184" s="16">
        <f t="shared" si="191"/>
        <v>0</v>
      </c>
      <c r="P184" s="16">
        <f t="shared" si="191"/>
        <v>0</v>
      </c>
      <c r="Q184" s="99">
        <f t="shared" si="191"/>
        <v>0</v>
      </c>
      <c r="R184" s="99"/>
      <c r="S184" s="99">
        <f t="shared" si="191"/>
        <v>0</v>
      </c>
      <c r="T184" s="16">
        <f t="shared" si="191"/>
        <v>0</v>
      </c>
      <c r="U184" s="17"/>
    </row>
    <row r="185" spans="1:21" ht="24" x14ac:dyDescent="0.2">
      <c r="A185" s="73"/>
      <c r="B185" s="73"/>
      <c r="C185" s="74"/>
      <c r="D185" s="72" t="s">
        <v>58</v>
      </c>
      <c r="E185" s="75">
        <f>SUM(E172+E176+E180+E184)</f>
        <v>24959.856999999996</v>
      </c>
      <c r="F185" s="75"/>
      <c r="G185" s="75"/>
      <c r="H185" s="75">
        <f t="shared" ref="H185:I185" si="192">SUM(H172+H176+H180+H184)</f>
        <v>150258.32999999999</v>
      </c>
      <c r="I185" s="75">
        <f t="shared" si="192"/>
        <v>998394.28</v>
      </c>
      <c r="J185" s="75">
        <f t="shared" ref="J185:T185" si="193">SUM(J172+J176+J180+J184)</f>
        <v>150258.33914</v>
      </c>
      <c r="K185" s="75">
        <f t="shared" si="193"/>
        <v>998394.28</v>
      </c>
      <c r="L185" s="75">
        <f t="shared" si="193"/>
        <v>1148652.6191400001</v>
      </c>
      <c r="M185" s="75">
        <f t="shared" si="193"/>
        <v>9.1399999910208862E-3</v>
      </c>
      <c r="N185" s="75">
        <f t="shared" si="193"/>
        <v>2.9103830456733704E-11</v>
      </c>
      <c r="O185" s="75">
        <f t="shared" si="193"/>
        <v>0</v>
      </c>
      <c r="P185" s="75">
        <f t="shared" si="193"/>
        <v>0</v>
      </c>
      <c r="Q185" s="100">
        <f t="shared" si="193"/>
        <v>694402</v>
      </c>
      <c r="R185" s="100"/>
      <c r="S185" s="100">
        <f t="shared" si="193"/>
        <v>0</v>
      </c>
      <c r="T185" s="75">
        <f t="shared" si="193"/>
        <v>0</v>
      </c>
      <c r="U185" s="77"/>
    </row>
    <row r="186" spans="1:21" ht="36" x14ac:dyDescent="0.2">
      <c r="A186" s="38"/>
      <c r="B186" s="38"/>
      <c r="C186" s="39"/>
      <c r="D186" s="40" t="s">
        <v>59</v>
      </c>
      <c r="E186" s="41">
        <f>E185+'2016'!E168</f>
        <v>185799.75899999999</v>
      </c>
      <c r="F186" s="41"/>
      <c r="G186" s="41"/>
      <c r="H186" s="41">
        <f>H185+'2016'!H168</f>
        <v>685855.18499999994</v>
      </c>
      <c r="I186" s="41">
        <f>I185+'2016'!I168</f>
        <v>3197248.5310000004</v>
      </c>
      <c r="J186" s="41">
        <f>J185+'2016'!J168</f>
        <v>685855.21282000002</v>
      </c>
      <c r="K186" s="41">
        <f>K185+'2016'!K168</f>
        <v>3197248.7010000004</v>
      </c>
      <c r="L186" s="41">
        <f>L185+'2016'!L168</f>
        <v>3883103.9138199999</v>
      </c>
      <c r="M186" s="41">
        <f>M185+'2016'!M168</f>
        <v>2.6819999990948418E-2</v>
      </c>
      <c r="N186" s="41">
        <f>N185+'2016'!N168</f>
        <v>0.18699999999898864</v>
      </c>
      <c r="O186" s="41">
        <f>O185+'2016'!O168</f>
        <v>0</v>
      </c>
      <c r="P186" s="41">
        <f>P185+'2016'!P168</f>
        <v>0</v>
      </c>
      <c r="Q186" s="101">
        <f>Q185+'2016'!Q168</f>
        <v>2122310</v>
      </c>
      <c r="R186" s="101">
        <f>SUM(I186-Q186)</f>
        <v>1074938.5310000004</v>
      </c>
      <c r="S186" s="101">
        <f>S185+'2016'!S168</f>
        <v>0</v>
      </c>
      <c r="T186" s="41">
        <f>T185+'2016'!T168</f>
        <v>0</v>
      </c>
      <c r="U186" s="42"/>
    </row>
    <row r="187" spans="1:21" x14ac:dyDescent="0.2">
      <c r="A187" s="110">
        <v>11</v>
      </c>
      <c r="B187" s="113" t="s">
        <v>34</v>
      </c>
      <c r="C187" s="122" t="s">
        <v>30</v>
      </c>
      <c r="D187" s="5" t="s">
        <v>8</v>
      </c>
      <c r="E187" s="94">
        <v>115.36199999999999</v>
      </c>
      <c r="F187" s="96">
        <v>6.02</v>
      </c>
      <c r="G187" s="91">
        <v>40</v>
      </c>
      <c r="H187" s="92">
        <v>694.48</v>
      </c>
      <c r="I187" s="92">
        <v>4614.4799999999996</v>
      </c>
      <c r="J187" s="2">
        <f>(E187*F187)</f>
        <v>694.47923999999989</v>
      </c>
      <c r="K187" s="2">
        <f>(E187*G187)</f>
        <v>4614.4799999999996</v>
      </c>
      <c r="L187" s="20">
        <f>SUM(J187,K187)</f>
        <v>5308.9592399999992</v>
      </c>
      <c r="M187" s="21">
        <f>SUM(J187-H187)</f>
        <v>-7.6000000012754754E-4</v>
      </c>
      <c r="N187" s="21">
        <f>SUM(K187-I187)</f>
        <v>0</v>
      </c>
      <c r="O187" s="2"/>
      <c r="P187" s="2"/>
      <c r="Q187" s="98"/>
      <c r="R187" s="97"/>
      <c r="S187" s="98"/>
      <c r="T187" s="1"/>
      <c r="U187" s="19"/>
    </row>
    <row r="188" spans="1:21" x14ac:dyDescent="0.2">
      <c r="A188" s="111"/>
      <c r="B188" s="114"/>
      <c r="C188" s="123"/>
      <c r="D188" s="5" t="s">
        <v>9</v>
      </c>
      <c r="E188" s="95">
        <v>161.51900000000001</v>
      </c>
      <c r="F188" s="96">
        <v>6.02</v>
      </c>
      <c r="G188" s="91">
        <v>40</v>
      </c>
      <c r="H188" s="92">
        <v>972.34</v>
      </c>
      <c r="I188" s="92">
        <v>6460.76</v>
      </c>
      <c r="J188" s="2">
        <f>(E188*F188)</f>
        <v>972.34438</v>
      </c>
      <c r="K188" s="2">
        <f t="shared" ref="K188:K189" si="194">(E188*G188)</f>
        <v>6460.76</v>
      </c>
      <c r="L188" s="20">
        <f t="shared" ref="L188:L189" si="195">SUM(J188,K188)</f>
        <v>7433.1043800000007</v>
      </c>
      <c r="M188" s="21">
        <f t="shared" ref="M188:N189" si="196">SUM(J188-H188)</f>
        <v>4.3799999999691863E-3</v>
      </c>
      <c r="N188" s="21">
        <f t="shared" si="196"/>
        <v>0</v>
      </c>
      <c r="O188" s="2"/>
      <c r="P188" s="2"/>
      <c r="Q188" s="98"/>
      <c r="R188" s="97"/>
      <c r="S188" s="98"/>
      <c r="T188" s="1"/>
      <c r="U188" s="19"/>
    </row>
    <row r="189" spans="1:21" x14ac:dyDescent="0.2">
      <c r="A189" s="111"/>
      <c r="B189" s="114"/>
      <c r="C189" s="123"/>
      <c r="D189" s="5" t="s">
        <v>10</v>
      </c>
      <c r="E189" s="95">
        <v>217.83699999999999</v>
      </c>
      <c r="F189" s="96">
        <v>6.02</v>
      </c>
      <c r="G189" s="91">
        <v>40</v>
      </c>
      <c r="H189" s="92">
        <v>1311.38</v>
      </c>
      <c r="I189" s="92">
        <v>8713.48</v>
      </c>
      <c r="J189" s="2">
        <f>(E189*F189)</f>
        <v>1311.3787399999999</v>
      </c>
      <c r="K189" s="2">
        <f t="shared" si="194"/>
        <v>8713.48</v>
      </c>
      <c r="L189" s="20">
        <f t="shared" si="195"/>
        <v>10024.85874</v>
      </c>
      <c r="M189" s="21">
        <f t="shared" si="196"/>
        <v>-1.2600000002294109E-3</v>
      </c>
      <c r="N189" s="21">
        <f t="shared" si="196"/>
        <v>0</v>
      </c>
      <c r="O189" s="2"/>
      <c r="P189" s="2"/>
      <c r="Q189" s="98"/>
      <c r="R189" s="97"/>
      <c r="S189" s="98"/>
      <c r="T189" s="1"/>
      <c r="U189" s="19"/>
    </row>
    <row r="190" spans="1:21" ht="24" x14ac:dyDescent="0.2">
      <c r="A190" s="111"/>
      <c r="B190" s="114"/>
      <c r="C190" s="123"/>
      <c r="D190" s="34" t="s">
        <v>52</v>
      </c>
      <c r="E190" s="16">
        <f>SUM(E187,E188,E189)</f>
        <v>494.71799999999996</v>
      </c>
      <c r="F190" s="16"/>
      <c r="G190" s="16"/>
      <c r="H190" s="44">
        <f>SUM(H187:H189)</f>
        <v>2978.2000000000003</v>
      </c>
      <c r="I190" s="44">
        <f>SUM(I187:I189)</f>
        <v>19788.72</v>
      </c>
      <c r="J190" s="16">
        <f t="shared" ref="J190:T190" si="197">SUM(J187,J188,J189)</f>
        <v>2978.2023599999998</v>
      </c>
      <c r="K190" s="16">
        <f t="shared" si="197"/>
        <v>19788.72</v>
      </c>
      <c r="L190" s="16">
        <f t="shared" si="197"/>
        <v>22766.92236</v>
      </c>
      <c r="M190" s="16">
        <f t="shared" si="197"/>
        <v>2.3599999996122278E-3</v>
      </c>
      <c r="N190" s="16">
        <f t="shared" si="197"/>
        <v>0</v>
      </c>
      <c r="O190" s="16">
        <f t="shared" si="197"/>
        <v>0</v>
      </c>
      <c r="P190" s="16">
        <f t="shared" si="197"/>
        <v>0</v>
      </c>
      <c r="Q190" s="99">
        <f t="shared" si="197"/>
        <v>0</v>
      </c>
      <c r="R190" s="99"/>
      <c r="S190" s="99">
        <f t="shared" si="197"/>
        <v>0</v>
      </c>
      <c r="T190" s="16">
        <f t="shared" si="197"/>
        <v>0</v>
      </c>
      <c r="U190" s="17"/>
    </row>
    <row r="191" spans="1:21" x14ac:dyDescent="0.2">
      <c r="A191" s="111"/>
      <c r="B191" s="114"/>
      <c r="C191" s="123"/>
      <c r="D191" s="5" t="s">
        <v>11</v>
      </c>
      <c r="E191" s="94">
        <v>184.13499999999999</v>
      </c>
      <c r="F191" s="96">
        <v>6.02</v>
      </c>
      <c r="G191" s="91">
        <v>40</v>
      </c>
      <c r="H191" s="92">
        <v>1108.49</v>
      </c>
      <c r="I191" s="92">
        <v>7365.4</v>
      </c>
      <c r="J191" s="2">
        <f>(E191*F191)</f>
        <v>1108.4926999999998</v>
      </c>
      <c r="K191" s="2">
        <f>(E191*G191)</f>
        <v>7365.4</v>
      </c>
      <c r="L191" s="20">
        <f>SUM(J191,K191)</f>
        <v>8473.8927000000003</v>
      </c>
      <c r="M191" s="21">
        <f>SUM(J191-H191)</f>
        <v>2.6999999997769919E-3</v>
      </c>
      <c r="N191" s="21">
        <f>SUM(K191-I191)</f>
        <v>0</v>
      </c>
      <c r="O191" s="2"/>
      <c r="P191" s="2"/>
      <c r="Q191" s="98"/>
      <c r="R191" s="97"/>
      <c r="S191" s="98"/>
      <c r="T191" s="1"/>
      <c r="U191" s="19"/>
    </row>
    <row r="192" spans="1:21" x14ac:dyDescent="0.2">
      <c r="A192" s="111"/>
      <c r="B192" s="114"/>
      <c r="C192" s="123"/>
      <c r="D192" s="5" t="s">
        <v>12</v>
      </c>
      <c r="E192" s="94">
        <v>209.37</v>
      </c>
      <c r="F192" s="96">
        <v>6.02</v>
      </c>
      <c r="G192" s="91">
        <v>40</v>
      </c>
      <c r="H192" s="92">
        <v>1260.4100000000001</v>
      </c>
      <c r="I192" s="92">
        <v>8374.7999999999993</v>
      </c>
      <c r="J192" s="2">
        <f>(E192*F192)</f>
        <v>1260.4073999999998</v>
      </c>
      <c r="K192" s="2">
        <f t="shared" ref="K192:K193" si="198">(E192*G192)</f>
        <v>8374.7999999999993</v>
      </c>
      <c r="L192" s="20">
        <f t="shared" ref="L192:L193" si="199">SUM(J192,K192)</f>
        <v>9635.2073999999993</v>
      </c>
      <c r="M192" s="21">
        <f t="shared" ref="M192:N193" si="200">SUM(J192-H192)</f>
        <v>-2.6000000002568413E-3</v>
      </c>
      <c r="N192" s="21">
        <f t="shared" si="200"/>
        <v>0</v>
      </c>
      <c r="O192" s="2"/>
      <c r="P192" s="2"/>
      <c r="Q192" s="98"/>
      <c r="R192" s="97"/>
      <c r="S192" s="98"/>
      <c r="T192" s="1"/>
      <c r="U192" s="19"/>
    </row>
    <row r="193" spans="1:22" ht="18.75" customHeight="1" x14ac:dyDescent="0.2">
      <c r="A193" s="111"/>
      <c r="B193" s="115"/>
      <c r="C193" s="123"/>
      <c r="D193" s="5" t="s">
        <v>13</v>
      </c>
      <c r="E193" s="94">
        <v>199.74799999999999</v>
      </c>
      <c r="F193" s="96">
        <v>6.02</v>
      </c>
      <c r="G193" s="91">
        <v>40</v>
      </c>
      <c r="H193" s="92">
        <v>1202.48</v>
      </c>
      <c r="I193" s="92">
        <v>7989.92</v>
      </c>
      <c r="J193" s="2">
        <f>(E193*F193)</f>
        <v>1202.4829599999998</v>
      </c>
      <c r="K193" s="2">
        <f t="shared" si="198"/>
        <v>7989.92</v>
      </c>
      <c r="L193" s="20">
        <f t="shared" si="199"/>
        <v>9192.4029599999994</v>
      </c>
      <c r="M193" s="21">
        <f t="shared" si="200"/>
        <v>2.959999999802676E-3</v>
      </c>
      <c r="N193" s="21">
        <f t="shared" si="200"/>
        <v>0</v>
      </c>
      <c r="O193" s="2"/>
      <c r="P193" s="2"/>
      <c r="Q193" s="98"/>
      <c r="R193" s="97"/>
      <c r="S193" s="98"/>
      <c r="T193" s="1"/>
      <c r="U193" s="19"/>
    </row>
    <row r="194" spans="1:22" ht="24" x14ac:dyDescent="0.2">
      <c r="A194" s="111"/>
      <c r="B194" s="63"/>
      <c r="C194" s="123"/>
      <c r="D194" s="34" t="s">
        <v>53</v>
      </c>
      <c r="E194" s="16">
        <f>SUM(E191,E192,E193)</f>
        <v>593.25299999999993</v>
      </c>
      <c r="F194" s="16"/>
      <c r="G194" s="16"/>
      <c r="H194" s="44">
        <f>SUM(H191:H193)</f>
        <v>3571.38</v>
      </c>
      <c r="I194" s="44">
        <f>SUM(I191:I193)</f>
        <v>23730.12</v>
      </c>
      <c r="J194" s="16">
        <f t="shared" ref="J194:T194" si="201">SUM(J191,J192,J193)</f>
        <v>3571.3830599999997</v>
      </c>
      <c r="K194" s="16">
        <f t="shared" si="201"/>
        <v>23730.12</v>
      </c>
      <c r="L194" s="16">
        <f t="shared" si="201"/>
        <v>27301.503059999999</v>
      </c>
      <c r="M194" s="16">
        <f t="shared" si="201"/>
        <v>3.0599999993228266E-3</v>
      </c>
      <c r="N194" s="16">
        <f t="shared" si="201"/>
        <v>0</v>
      </c>
      <c r="O194" s="16">
        <f t="shared" si="201"/>
        <v>0</v>
      </c>
      <c r="P194" s="16">
        <f t="shared" si="201"/>
        <v>0</v>
      </c>
      <c r="Q194" s="99">
        <f t="shared" si="201"/>
        <v>0</v>
      </c>
      <c r="R194" s="99"/>
      <c r="S194" s="99">
        <f t="shared" si="201"/>
        <v>0</v>
      </c>
      <c r="T194" s="16">
        <f t="shared" si="201"/>
        <v>0</v>
      </c>
      <c r="U194" s="17"/>
    </row>
    <row r="195" spans="1:22" x14ac:dyDescent="0.2">
      <c r="A195" s="111"/>
      <c r="B195" s="113" t="s">
        <v>29</v>
      </c>
      <c r="C195" s="123"/>
      <c r="D195" s="5" t="s">
        <v>14</v>
      </c>
      <c r="E195" s="94">
        <v>211.04400000000001</v>
      </c>
      <c r="F195" s="96">
        <v>6.02</v>
      </c>
      <c r="G195" s="91">
        <v>40</v>
      </c>
      <c r="H195" s="92">
        <v>1270.48</v>
      </c>
      <c r="I195" s="92">
        <v>8441.76</v>
      </c>
      <c r="J195" s="2">
        <f>(E195*F195)</f>
        <v>1270.48488</v>
      </c>
      <c r="K195" s="2">
        <f>(E195*G195)</f>
        <v>8441.76</v>
      </c>
      <c r="L195" s="20">
        <f>SUM(J195,K195)</f>
        <v>9712.2448800000002</v>
      </c>
      <c r="M195" s="21">
        <f>SUM(J195-H195)</f>
        <v>4.8799999999573629E-3</v>
      </c>
      <c r="N195" s="21">
        <f>SUM(K195-I195)</f>
        <v>0</v>
      </c>
      <c r="O195" s="2"/>
      <c r="P195" s="2"/>
      <c r="Q195" s="98"/>
      <c r="R195" s="97"/>
      <c r="S195" s="98"/>
      <c r="T195" s="1"/>
      <c r="U195" s="19"/>
    </row>
    <row r="196" spans="1:22" x14ac:dyDescent="0.2">
      <c r="A196" s="111"/>
      <c r="B196" s="114"/>
      <c r="C196" s="123"/>
      <c r="D196" s="5" t="s">
        <v>15</v>
      </c>
      <c r="E196" s="94">
        <v>232.45500000000001</v>
      </c>
      <c r="F196" s="96">
        <v>6.02</v>
      </c>
      <c r="G196" s="91">
        <v>40</v>
      </c>
      <c r="H196" s="92">
        <v>1399.38</v>
      </c>
      <c r="I196" s="92">
        <v>9298.2000000000007</v>
      </c>
      <c r="J196" s="2">
        <f>(E196*F196)</f>
        <v>1399.3790999999999</v>
      </c>
      <c r="K196" s="2">
        <f t="shared" ref="K196:K197" si="202">(E196*G196)</f>
        <v>9298.2000000000007</v>
      </c>
      <c r="L196" s="20">
        <f t="shared" ref="L196:L197" si="203">SUM(J196,K196)</f>
        <v>10697.579100000001</v>
      </c>
      <c r="M196" s="21">
        <f t="shared" ref="M196:N197" si="204">SUM(J196-H196)</f>
        <v>-9.0000000022882887E-4</v>
      </c>
      <c r="N196" s="21">
        <f t="shared" si="204"/>
        <v>0</v>
      </c>
      <c r="O196" s="2"/>
      <c r="P196" s="2"/>
      <c r="Q196" s="98"/>
      <c r="R196" s="97"/>
      <c r="S196" s="98"/>
      <c r="T196" s="1"/>
      <c r="U196" s="19"/>
    </row>
    <row r="197" spans="1:22" x14ac:dyDescent="0.2">
      <c r="A197" s="111"/>
      <c r="B197" s="114"/>
      <c r="C197" s="123"/>
      <c r="D197" s="5" t="s">
        <v>16</v>
      </c>
      <c r="E197" s="107">
        <v>210.673</v>
      </c>
      <c r="F197" s="96">
        <v>6.02</v>
      </c>
      <c r="G197" s="91">
        <v>40</v>
      </c>
      <c r="H197" s="92">
        <v>1268.25</v>
      </c>
      <c r="I197" s="92">
        <v>8426.92</v>
      </c>
      <c r="J197" s="2">
        <f>(E197*F197)</f>
        <v>1268.25146</v>
      </c>
      <c r="K197" s="2">
        <f t="shared" si="202"/>
        <v>8426.92</v>
      </c>
      <c r="L197" s="20">
        <f t="shared" si="203"/>
        <v>9695.1714599999996</v>
      </c>
      <c r="M197" s="21">
        <f t="shared" si="204"/>
        <v>1.4599999999518332E-3</v>
      </c>
      <c r="N197" s="21">
        <f t="shared" si="204"/>
        <v>0</v>
      </c>
      <c r="O197" s="2"/>
      <c r="P197" s="2"/>
      <c r="Q197" s="98"/>
      <c r="R197" s="97"/>
      <c r="S197" s="98"/>
      <c r="T197" s="1"/>
      <c r="U197" s="19"/>
    </row>
    <row r="198" spans="1:22" ht="24" x14ac:dyDescent="0.2">
      <c r="A198" s="111"/>
      <c r="B198" s="114"/>
      <c r="C198" s="123"/>
      <c r="D198" s="34" t="s">
        <v>54</v>
      </c>
      <c r="E198" s="16">
        <f>SUM(E195,E196,E197)</f>
        <v>654.17200000000003</v>
      </c>
      <c r="F198" s="16"/>
      <c r="G198" s="16"/>
      <c r="H198" s="44">
        <f>SUM(H195:H197)</f>
        <v>3938.11</v>
      </c>
      <c r="I198" s="44">
        <f>SUM(I195:I197)</f>
        <v>26166.879999999997</v>
      </c>
      <c r="J198" s="16">
        <f t="shared" ref="J198:T198" si="205">SUM(J195,J196,J197)</f>
        <v>3938.11544</v>
      </c>
      <c r="K198" s="16">
        <f t="shared" si="205"/>
        <v>26166.879999999997</v>
      </c>
      <c r="L198" s="16">
        <f t="shared" si="205"/>
        <v>30104.995439999999</v>
      </c>
      <c r="M198" s="16">
        <f t="shared" si="205"/>
        <v>5.4399999996803672E-3</v>
      </c>
      <c r="N198" s="16">
        <f t="shared" si="205"/>
        <v>0</v>
      </c>
      <c r="O198" s="16">
        <f t="shared" si="205"/>
        <v>0</v>
      </c>
      <c r="P198" s="16">
        <f t="shared" si="205"/>
        <v>0</v>
      </c>
      <c r="Q198" s="99">
        <f t="shared" si="205"/>
        <v>0</v>
      </c>
      <c r="R198" s="99"/>
      <c r="S198" s="99">
        <f t="shared" si="205"/>
        <v>0</v>
      </c>
      <c r="T198" s="16">
        <f t="shared" si="205"/>
        <v>0</v>
      </c>
      <c r="U198" s="17"/>
    </row>
    <row r="199" spans="1:22" x14ac:dyDescent="0.2">
      <c r="A199" s="111"/>
      <c r="B199" s="114"/>
      <c r="C199" s="123"/>
      <c r="D199" s="5" t="s">
        <v>17</v>
      </c>
      <c r="E199" s="94">
        <v>216.84800000000001</v>
      </c>
      <c r="F199" s="96">
        <v>6.02</v>
      </c>
      <c r="G199" s="91">
        <v>40</v>
      </c>
      <c r="H199" s="92">
        <v>1305.43</v>
      </c>
      <c r="I199" s="92">
        <v>8673.92</v>
      </c>
      <c r="J199" s="2">
        <f>(E199*F199)</f>
        <v>1305.4249600000001</v>
      </c>
      <c r="K199" s="2">
        <f>(E199*G199)</f>
        <v>8673.92</v>
      </c>
      <c r="L199" s="20">
        <f>SUM(J199,K199)</f>
        <v>9979.3449600000004</v>
      </c>
      <c r="M199" s="21">
        <f>SUM(J199-H199)</f>
        <v>-5.0400000000081491E-3</v>
      </c>
      <c r="N199" s="21">
        <f>SUM(K199-I199)</f>
        <v>0</v>
      </c>
      <c r="O199" s="2"/>
      <c r="P199" s="2"/>
      <c r="Q199" s="98"/>
      <c r="R199" s="97"/>
      <c r="S199" s="98"/>
      <c r="T199" s="1"/>
      <c r="U199" s="19"/>
    </row>
    <row r="200" spans="1:22" x14ac:dyDescent="0.2">
      <c r="A200" s="111"/>
      <c r="B200" s="114"/>
      <c r="C200" s="123"/>
      <c r="D200" s="5" t="s">
        <v>18</v>
      </c>
      <c r="E200" s="94">
        <v>221.60599999999999</v>
      </c>
      <c r="F200" s="96">
        <v>6.02</v>
      </c>
      <c r="G200" s="91">
        <v>40</v>
      </c>
      <c r="H200" s="92">
        <v>1334.07</v>
      </c>
      <c r="I200" s="92">
        <v>8864.24</v>
      </c>
      <c r="J200" s="2">
        <f>(E200*F200)</f>
        <v>1334.0681199999999</v>
      </c>
      <c r="K200" s="2">
        <f t="shared" ref="K200:K201" si="206">(E200*G200)</f>
        <v>8864.24</v>
      </c>
      <c r="L200" s="20">
        <f t="shared" ref="L200:L201" si="207">SUM(J200,K200)</f>
        <v>10198.30812</v>
      </c>
      <c r="M200" s="21">
        <f t="shared" ref="M200:N201" si="208">SUM(J200-H200)</f>
        <v>-1.8800000000283035E-3</v>
      </c>
      <c r="N200" s="21">
        <f t="shared" si="208"/>
        <v>0</v>
      </c>
      <c r="O200" s="2"/>
      <c r="P200" s="2"/>
      <c r="Q200" s="98"/>
      <c r="R200" s="97"/>
      <c r="S200" s="98"/>
      <c r="T200" s="1"/>
      <c r="U200" s="19"/>
    </row>
    <row r="201" spans="1:22" x14ac:dyDescent="0.2">
      <c r="A201" s="112"/>
      <c r="B201" s="115"/>
      <c r="C201" s="124"/>
      <c r="D201" s="5" t="s">
        <v>19</v>
      </c>
      <c r="E201" s="107">
        <v>170.56200000000001</v>
      </c>
      <c r="F201" s="96">
        <v>6.02</v>
      </c>
      <c r="G201" s="91">
        <v>40</v>
      </c>
      <c r="H201" s="92">
        <v>1026.78</v>
      </c>
      <c r="I201" s="92">
        <v>6822.48</v>
      </c>
      <c r="J201" s="2">
        <f>(E201*F201)</f>
        <v>1026.78324</v>
      </c>
      <c r="K201" s="2">
        <f t="shared" si="206"/>
        <v>6822.4800000000005</v>
      </c>
      <c r="L201" s="20">
        <f t="shared" si="207"/>
        <v>7849.2632400000002</v>
      </c>
      <c r="M201" s="21">
        <f t="shared" si="208"/>
        <v>3.2400000000052387E-3</v>
      </c>
      <c r="N201" s="21">
        <f t="shared" si="208"/>
        <v>9.0949470177292824E-13</v>
      </c>
      <c r="O201" s="2"/>
      <c r="P201" s="2"/>
      <c r="Q201" s="98"/>
      <c r="R201" s="97"/>
      <c r="S201" s="98"/>
      <c r="T201" s="1"/>
      <c r="U201" s="19"/>
    </row>
    <row r="202" spans="1:22" ht="24" x14ac:dyDescent="0.2">
      <c r="A202" s="65"/>
      <c r="B202" s="65"/>
      <c r="C202" s="66"/>
      <c r="D202" s="67" t="s">
        <v>55</v>
      </c>
      <c r="E202" s="68">
        <f>SUM(E199:E201)</f>
        <v>609.01600000000008</v>
      </c>
      <c r="F202" s="68"/>
      <c r="G202" s="68"/>
      <c r="H202" s="69">
        <f>SUM(H199:H201)</f>
        <v>3666.2799999999997</v>
      </c>
      <c r="I202" s="69">
        <f>SUM(I199:I201)</f>
        <v>24360.639999999999</v>
      </c>
      <c r="J202" s="68">
        <f>SUM(J199:J201)</f>
        <v>3666.2763199999999</v>
      </c>
      <c r="K202" s="68">
        <f>SUM(K199:K201)</f>
        <v>24360.639999999999</v>
      </c>
      <c r="L202" s="68">
        <f>SUM(L199:L201)</f>
        <v>28026.91632</v>
      </c>
      <c r="M202" s="68">
        <f t="shared" ref="M202:T202" si="209">SUM(M189+M193+M197+M201)</f>
        <v>6.3999999995303369E-3</v>
      </c>
      <c r="N202" s="68">
        <f t="shared" si="209"/>
        <v>9.0949470177292824E-13</v>
      </c>
      <c r="O202" s="68">
        <f t="shared" si="209"/>
        <v>0</v>
      </c>
      <c r="P202" s="68">
        <f t="shared" si="209"/>
        <v>0</v>
      </c>
      <c r="Q202" s="102">
        <f t="shared" si="209"/>
        <v>0</v>
      </c>
      <c r="R202" s="99"/>
      <c r="S202" s="102">
        <f t="shared" si="209"/>
        <v>0</v>
      </c>
      <c r="T202" s="68">
        <f t="shared" si="209"/>
        <v>0</v>
      </c>
      <c r="U202" s="70"/>
      <c r="V202" s="83"/>
    </row>
    <row r="203" spans="1:22" ht="24.75" x14ac:dyDescent="0.25">
      <c r="A203" s="78"/>
      <c r="B203" s="78"/>
      <c r="C203" s="78"/>
      <c r="D203" s="72" t="s">
        <v>58</v>
      </c>
      <c r="E203" s="75">
        <f>SUM(E202,E198,E194,E190)</f>
        <v>2351.1590000000001</v>
      </c>
      <c r="F203" s="75"/>
      <c r="G203" s="75"/>
      <c r="H203" s="89">
        <f>SUM(H190,H194,H198,H202)</f>
        <v>14153.970000000001</v>
      </c>
      <c r="I203" s="89">
        <f>SUM(I190,I194,I198,I202)</f>
        <v>94046.36</v>
      </c>
      <c r="J203" s="75">
        <f>SUM(J190,J194,J198,J202)</f>
        <v>14153.977179999998</v>
      </c>
      <c r="K203" s="75">
        <f>SUM(K202,K198,K194,K190)</f>
        <v>94046.36</v>
      </c>
      <c r="L203" s="75">
        <f>SUM(L190,L194,L198,L202)</f>
        <v>108200.33718</v>
      </c>
      <c r="M203" s="75">
        <f>SUM(M190,M194,M198,M202)</f>
        <v>1.7259999998145759E-2</v>
      </c>
      <c r="N203" s="75">
        <f>SUM(N190,N194,N198,N202)</f>
        <v>9.0949470177292824E-13</v>
      </c>
      <c r="O203" s="75">
        <f t="shared" ref="O203:T203" si="210">SUM(O199,O200,O201)</f>
        <v>0</v>
      </c>
      <c r="P203" s="75">
        <f t="shared" si="210"/>
        <v>0</v>
      </c>
      <c r="Q203" s="100">
        <f t="shared" si="210"/>
        <v>0</v>
      </c>
      <c r="R203" s="100"/>
      <c r="S203" s="100">
        <f t="shared" si="210"/>
        <v>0</v>
      </c>
      <c r="T203" s="75">
        <f t="shared" si="210"/>
        <v>0</v>
      </c>
      <c r="U203" s="77"/>
    </row>
    <row r="204" spans="1:22" ht="36.75" x14ac:dyDescent="0.25">
      <c r="A204" s="51"/>
      <c r="B204" s="51"/>
      <c r="C204" s="51"/>
      <c r="D204" s="40" t="s">
        <v>59</v>
      </c>
      <c r="E204" s="41">
        <f>E203+'2016'!E186</f>
        <v>17861.468000000001</v>
      </c>
      <c r="F204" s="41"/>
      <c r="G204" s="41"/>
      <c r="H204" s="41">
        <f>H203+'2016'!H186</f>
        <v>65803.313999999998</v>
      </c>
      <c r="I204" s="41">
        <f>I203+'2016'!I186</f>
        <v>378257.98400000005</v>
      </c>
      <c r="J204" s="41">
        <f>J203+'2016'!J186</f>
        <v>65803.303540000008</v>
      </c>
      <c r="K204" s="41">
        <f>K203+'2016'!K186</f>
        <v>378258.04799999995</v>
      </c>
      <c r="L204" s="41">
        <f>L203+'2016'!L186</f>
        <v>295271.98105</v>
      </c>
      <c r="M204" s="41">
        <f>M203+'2016'!M186</f>
        <v>2.4179999998978019E-2</v>
      </c>
      <c r="N204" s="41">
        <f>N203+'2016'!N186</f>
        <v>0.12100000000197042</v>
      </c>
      <c r="O204" s="41">
        <f>O203+'2016'!O186</f>
        <v>0</v>
      </c>
      <c r="P204" s="41">
        <f>P203+'2016'!P186</f>
        <v>0</v>
      </c>
      <c r="Q204" s="101">
        <f>SUM('2016'!Q186)</f>
        <v>69600</v>
      </c>
      <c r="R204" s="101">
        <f>SUM(I204-Q204)</f>
        <v>308657.98400000005</v>
      </c>
      <c r="S204" s="101">
        <f>S203+'2016'!S186</f>
        <v>0</v>
      </c>
      <c r="T204" s="41">
        <f>T203+'2016'!T186</f>
        <v>0</v>
      </c>
      <c r="U204" s="42"/>
    </row>
    <row r="205" spans="1:22" ht="12.75" customHeight="1" x14ac:dyDescent="0.2">
      <c r="A205" s="110">
        <v>12</v>
      </c>
      <c r="B205" s="113" t="s">
        <v>34</v>
      </c>
      <c r="C205" s="116" t="s">
        <v>31</v>
      </c>
      <c r="D205" s="5" t="s">
        <v>8</v>
      </c>
      <c r="E205" s="94">
        <v>21.908000000000001</v>
      </c>
      <c r="F205" s="96">
        <v>6.02</v>
      </c>
      <c r="G205" s="91">
        <v>40</v>
      </c>
      <c r="H205" s="92">
        <v>131.88999999999999</v>
      </c>
      <c r="I205" s="92">
        <v>876.32</v>
      </c>
      <c r="J205" s="2">
        <f>(E205*F205)</f>
        <v>131.88615999999999</v>
      </c>
      <c r="K205" s="2">
        <f>(E205*G205)</f>
        <v>876.32</v>
      </c>
      <c r="L205" s="20">
        <f>SUM(J205,K205)</f>
        <v>1008.2061600000001</v>
      </c>
      <c r="M205" s="21">
        <f>SUM(J205-H205)</f>
        <v>-3.8399999999967349E-3</v>
      </c>
      <c r="N205" s="21">
        <f>SUM(K205-I205)</f>
        <v>0</v>
      </c>
      <c r="O205" s="2"/>
      <c r="P205" s="2"/>
      <c r="Q205" s="98"/>
      <c r="R205" s="97"/>
      <c r="S205" s="98"/>
      <c r="T205" s="1"/>
      <c r="U205" s="19" t="s">
        <v>62</v>
      </c>
    </row>
    <row r="206" spans="1:22" x14ac:dyDescent="0.2">
      <c r="A206" s="111"/>
      <c r="B206" s="114"/>
      <c r="C206" s="117"/>
      <c r="D206" s="5" t="s">
        <v>9</v>
      </c>
      <c r="E206" s="95">
        <v>42.383000000000003</v>
      </c>
      <c r="F206" s="96">
        <v>6.02</v>
      </c>
      <c r="G206" s="91">
        <v>40</v>
      </c>
      <c r="H206" s="92">
        <v>255.15</v>
      </c>
      <c r="I206" s="92">
        <v>1695.32</v>
      </c>
      <c r="J206" s="2">
        <f t="shared" ref="J206:J207" si="211">(E206*F206)</f>
        <v>255.14565999999999</v>
      </c>
      <c r="K206" s="2">
        <f t="shared" ref="K206:K207" si="212">(E206*G206)</f>
        <v>1695.3200000000002</v>
      </c>
      <c r="L206" s="20">
        <f t="shared" ref="L206:L207" si="213">SUM(J206,K206)</f>
        <v>1950.4656600000001</v>
      </c>
      <c r="M206" s="21">
        <f t="shared" ref="M206:N207" si="214">SUM(J206-H206)</f>
        <v>-4.3400000000133332E-3</v>
      </c>
      <c r="N206" s="21">
        <f t="shared" si="214"/>
        <v>2.2737367544323206E-13</v>
      </c>
      <c r="O206" s="2"/>
      <c r="P206" s="2"/>
      <c r="Q206" s="98"/>
      <c r="R206" s="97"/>
      <c r="S206" s="98"/>
      <c r="T206" s="1"/>
      <c r="U206" s="19"/>
    </row>
    <row r="207" spans="1:22" x14ac:dyDescent="0.2">
      <c r="A207" s="111"/>
      <c r="B207" s="114"/>
      <c r="C207" s="117"/>
      <c r="D207" s="5" t="s">
        <v>10</v>
      </c>
      <c r="E207" s="95">
        <v>51.472999999999999</v>
      </c>
      <c r="F207" s="96">
        <v>6.02</v>
      </c>
      <c r="G207" s="91">
        <v>40</v>
      </c>
      <c r="H207" s="92">
        <v>309.87</v>
      </c>
      <c r="I207" s="92">
        <v>2058.92</v>
      </c>
      <c r="J207" s="2">
        <f t="shared" si="211"/>
        <v>309.86745999999999</v>
      </c>
      <c r="K207" s="2">
        <f t="shared" si="212"/>
        <v>2058.92</v>
      </c>
      <c r="L207" s="20">
        <f t="shared" si="213"/>
        <v>2368.78746</v>
      </c>
      <c r="M207" s="21">
        <f t="shared" si="214"/>
        <v>-2.5400000000104228E-3</v>
      </c>
      <c r="N207" s="21">
        <f t="shared" si="214"/>
        <v>0</v>
      </c>
      <c r="O207" s="2"/>
      <c r="P207" s="2"/>
      <c r="Q207" s="98"/>
      <c r="R207" s="97"/>
      <c r="S207" s="98"/>
      <c r="T207" s="1"/>
      <c r="U207" s="19"/>
    </row>
    <row r="208" spans="1:22" ht="24" x14ac:dyDescent="0.2">
      <c r="A208" s="111"/>
      <c r="B208" s="114"/>
      <c r="C208" s="117"/>
      <c r="D208" s="34" t="s">
        <v>52</v>
      </c>
      <c r="E208" s="16">
        <f>SUM(E205,E206,E207)</f>
        <v>115.764</v>
      </c>
      <c r="F208" s="16"/>
      <c r="G208" s="16"/>
      <c r="H208" s="44">
        <f>SUM(H205:H207)</f>
        <v>696.91</v>
      </c>
      <c r="I208" s="44">
        <f>SUM(I205:I207)</f>
        <v>4630.5599999999995</v>
      </c>
      <c r="J208" s="16">
        <f t="shared" ref="J208:T208" si="215">SUM(J205,J206,J207)</f>
        <v>696.89927999999998</v>
      </c>
      <c r="K208" s="16">
        <f t="shared" si="215"/>
        <v>4630.5600000000004</v>
      </c>
      <c r="L208" s="16">
        <f t="shared" si="215"/>
        <v>5327.45928</v>
      </c>
      <c r="M208" s="16">
        <f t="shared" si="215"/>
        <v>-1.0720000000020491E-2</v>
      </c>
      <c r="N208" s="16">
        <f t="shared" si="215"/>
        <v>2.2737367544323206E-13</v>
      </c>
      <c r="O208" s="16">
        <f t="shared" si="215"/>
        <v>0</v>
      </c>
      <c r="P208" s="16">
        <f t="shared" si="215"/>
        <v>0</v>
      </c>
      <c r="Q208" s="99">
        <f t="shared" si="215"/>
        <v>0</v>
      </c>
      <c r="R208" s="99"/>
      <c r="S208" s="99">
        <f t="shared" si="215"/>
        <v>0</v>
      </c>
      <c r="T208" s="16">
        <f t="shared" si="215"/>
        <v>0</v>
      </c>
      <c r="U208" s="17"/>
    </row>
    <row r="209" spans="1:21" x14ac:dyDescent="0.2">
      <c r="A209" s="111"/>
      <c r="B209" s="114"/>
      <c r="C209" s="117"/>
      <c r="D209" s="5" t="s">
        <v>11</v>
      </c>
      <c r="E209" s="94">
        <v>49.703000000000003</v>
      </c>
      <c r="F209" s="96">
        <v>6.02</v>
      </c>
      <c r="G209" s="91">
        <v>40</v>
      </c>
      <c r="H209" s="92">
        <v>299.20999999999998</v>
      </c>
      <c r="I209" s="92">
        <v>1988.12</v>
      </c>
      <c r="J209" s="2">
        <f>(E209*F209)</f>
        <v>299.21206000000001</v>
      </c>
      <c r="K209" s="2">
        <f>(E209*G209)</f>
        <v>1988.1200000000001</v>
      </c>
      <c r="L209" s="20">
        <f>SUM(J209,K209)</f>
        <v>2287.3320600000002</v>
      </c>
      <c r="M209" s="21">
        <f>SUM(J209-H209)</f>
        <v>2.0600000000285945E-3</v>
      </c>
      <c r="N209" s="21">
        <f>SUM(K209-I209)</f>
        <v>2.2737367544323206E-13</v>
      </c>
      <c r="O209" s="2"/>
      <c r="P209" s="2"/>
      <c r="Q209" s="98"/>
      <c r="R209" s="97"/>
      <c r="S209" s="98"/>
      <c r="T209" s="1"/>
      <c r="U209" s="19"/>
    </row>
    <row r="210" spans="1:21" x14ac:dyDescent="0.2">
      <c r="A210" s="111"/>
      <c r="B210" s="114"/>
      <c r="C210" s="117"/>
      <c r="D210" s="5" t="s">
        <v>12</v>
      </c>
      <c r="E210" s="94">
        <v>61.872</v>
      </c>
      <c r="F210" s="96">
        <v>6.02</v>
      </c>
      <c r="G210" s="91">
        <v>40</v>
      </c>
      <c r="H210" s="92">
        <v>372.47</v>
      </c>
      <c r="I210" s="92">
        <v>2474.88</v>
      </c>
      <c r="J210" s="2">
        <f>(E210*F210)</f>
        <v>372.46943999999996</v>
      </c>
      <c r="K210" s="2">
        <f t="shared" ref="K210:K211" si="216">(E210*G210)</f>
        <v>2474.88</v>
      </c>
      <c r="L210" s="20">
        <f t="shared" ref="L210:L211" si="217">SUM(J210,K210)</f>
        <v>2847.34944</v>
      </c>
      <c r="M210" s="21">
        <f t="shared" ref="M210:N211" si="218">SUM(J210-H210)</f>
        <v>-5.6000000006406481E-4</v>
      </c>
      <c r="N210" s="21">
        <f t="shared" si="218"/>
        <v>0</v>
      </c>
      <c r="O210" s="2"/>
      <c r="P210" s="2"/>
      <c r="Q210" s="98"/>
      <c r="R210" s="97"/>
      <c r="S210" s="98"/>
      <c r="T210" s="1"/>
      <c r="U210" s="19"/>
    </row>
    <row r="211" spans="1:21" ht="17.25" customHeight="1" x14ac:dyDescent="0.2">
      <c r="A211" s="111"/>
      <c r="B211" s="115"/>
      <c r="C211" s="117"/>
      <c r="D211" s="5" t="s">
        <v>13</v>
      </c>
      <c r="E211" s="94">
        <v>56.246000000000002</v>
      </c>
      <c r="F211" s="96">
        <v>6.02</v>
      </c>
      <c r="G211" s="91">
        <v>40</v>
      </c>
      <c r="H211" s="92">
        <v>338.6</v>
      </c>
      <c r="I211" s="92">
        <v>2249.84</v>
      </c>
      <c r="J211" s="2">
        <f>(E211*F211)</f>
        <v>338.60091999999997</v>
      </c>
      <c r="K211" s="2">
        <f t="shared" si="216"/>
        <v>2249.84</v>
      </c>
      <c r="L211" s="20">
        <f t="shared" si="217"/>
        <v>2588.44092</v>
      </c>
      <c r="M211" s="21">
        <f t="shared" si="218"/>
        <v>9.1999999995096005E-4</v>
      </c>
      <c r="N211" s="21">
        <f t="shared" si="218"/>
        <v>0</v>
      </c>
      <c r="O211" s="2"/>
      <c r="P211" s="2"/>
      <c r="Q211" s="98"/>
      <c r="R211" s="97"/>
      <c r="S211" s="98"/>
      <c r="T211" s="1"/>
      <c r="U211" s="19"/>
    </row>
    <row r="212" spans="1:21" ht="24" x14ac:dyDescent="0.2">
      <c r="A212" s="111"/>
      <c r="B212" s="63"/>
      <c r="C212" s="117"/>
      <c r="D212" s="34" t="s">
        <v>53</v>
      </c>
      <c r="E212" s="16">
        <f>SUM(E209,E210,E211)</f>
        <v>167.821</v>
      </c>
      <c r="F212" s="16"/>
      <c r="G212" s="16"/>
      <c r="H212" s="44">
        <f>SUM(H209:H211)</f>
        <v>1010.2800000000001</v>
      </c>
      <c r="I212" s="44">
        <f>SUM(I209:I211)</f>
        <v>6712.84</v>
      </c>
      <c r="J212" s="16">
        <f t="shared" ref="J212:T212" si="219">SUM(J209,J210,J211)</f>
        <v>1010.2824199999999</v>
      </c>
      <c r="K212" s="16">
        <f t="shared" si="219"/>
        <v>6712.84</v>
      </c>
      <c r="L212" s="16">
        <f t="shared" si="219"/>
        <v>7723.1224200000006</v>
      </c>
      <c r="M212" s="16">
        <f t="shared" si="219"/>
        <v>2.4199999999154898E-3</v>
      </c>
      <c r="N212" s="16">
        <f t="shared" si="219"/>
        <v>2.2737367544323206E-13</v>
      </c>
      <c r="O212" s="16">
        <f t="shared" si="219"/>
        <v>0</v>
      </c>
      <c r="P212" s="16">
        <f t="shared" si="219"/>
        <v>0</v>
      </c>
      <c r="Q212" s="99">
        <f t="shared" si="219"/>
        <v>0</v>
      </c>
      <c r="R212" s="99"/>
      <c r="S212" s="99">
        <f t="shared" si="219"/>
        <v>0</v>
      </c>
      <c r="T212" s="16">
        <f t="shared" si="219"/>
        <v>0</v>
      </c>
      <c r="U212" s="17"/>
    </row>
    <row r="213" spans="1:21" x14ac:dyDescent="0.2">
      <c r="A213" s="111"/>
      <c r="B213" s="113" t="s">
        <v>29</v>
      </c>
      <c r="C213" s="117"/>
      <c r="D213" s="5" t="s">
        <v>14</v>
      </c>
      <c r="E213" s="94">
        <v>63.207000000000001</v>
      </c>
      <c r="F213" s="96">
        <v>6.02</v>
      </c>
      <c r="G213" s="91">
        <v>40</v>
      </c>
      <c r="H213" s="92">
        <v>380.51</v>
      </c>
      <c r="I213" s="92">
        <v>2528.2800000000002</v>
      </c>
      <c r="J213" s="2">
        <f>(E213*F213)</f>
        <v>380.50613999999996</v>
      </c>
      <c r="K213" s="2">
        <f>(E213*G213)</f>
        <v>2528.2800000000002</v>
      </c>
      <c r="L213" s="20">
        <f>SUM(J213,K213)</f>
        <v>2908.7861400000002</v>
      </c>
      <c r="M213" s="21">
        <f>SUM(J213-H213)</f>
        <v>-3.8600000000315049E-3</v>
      </c>
      <c r="N213" s="21">
        <f>SUM(K213-I213)</f>
        <v>0</v>
      </c>
      <c r="O213" s="2"/>
      <c r="P213" s="2"/>
      <c r="Q213" s="98"/>
      <c r="R213" s="97"/>
      <c r="S213" s="98"/>
      <c r="T213" s="1"/>
      <c r="U213" s="19"/>
    </row>
    <row r="214" spans="1:21" x14ac:dyDescent="0.2">
      <c r="A214" s="111"/>
      <c r="B214" s="114"/>
      <c r="C214" s="117"/>
      <c r="D214" s="5" t="s">
        <v>15</v>
      </c>
      <c r="E214" s="94">
        <v>72.317999999999998</v>
      </c>
      <c r="F214" s="96">
        <v>6.02</v>
      </c>
      <c r="G214" s="91">
        <v>40</v>
      </c>
      <c r="H214" s="92">
        <v>435.35</v>
      </c>
      <c r="I214" s="92">
        <v>2892.72</v>
      </c>
      <c r="J214" s="2">
        <f>(E214*F214)</f>
        <v>435.35435999999993</v>
      </c>
      <c r="K214" s="2">
        <f t="shared" ref="K214:K215" si="220">(E214*G214)</f>
        <v>2892.72</v>
      </c>
      <c r="L214" s="20">
        <f t="shared" ref="L214:L215" si="221">SUM(J214,K214)</f>
        <v>3328.0743599999996</v>
      </c>
      <c r="M214" s="21">
        <f t="shared" ref="M214:N215" si="222">SUM(J214-H214)</f>
        <v>4.3599999999059946E-3</v>
      </c>
      <c r="N214" s="21">
        <f t="shared" si="222"/>
        <v>0</v>
      </c>
      <c r="O214" s="2"/>
      <c r="P214" s="2"/>
      <c r="Q214" s="98"/>
      <c r="R214" s="97"/>
      <c r="S214" s="98"/>
      <c r="T214" s="1"/>
      <c r="U214" s="19"/>
    </row>
    <row r="215" spans="1:21" x14ac:dyDescent="0.2">
      <c r="A215" s="111"/>
      <c r="B215" s="114"/>
      <c r="C215" s="117"/>
      <c r="D215" s="5" t="s">
        <v>16</v>
      </c>
      <c r="E215" s="107">
        <v>60.771999999999998</v>
      </c>
      <c r="F215" s="96">
        <v>6.02</v>
      </c>
      <c r="G215" s="91">
        <v>40</v>
      </c>
      <c r="H215" s="92">
        <v>365.85</v>
      </c>
      <c r="I215" s="92">
        <v>2430.88</v>
      </c>
      <c r="J215" s="2">
        <f>(E215*F215)</f>
        <v>365.84743999999995</v>
      </c>
      <c r="K215" s="2">
        <f t="shared" si="220"/>
        <v>2430.88</v>
      </c>
      <c r="L215" s="20">
        <f t="shared" si="221"/>
        <v>2796.7274400000001</v>
      </c>
      <c r="M215" s="21">
        <f t="shared" si="222"/>
        <v>-2.5600000000736145E-3</v>
      </c>
      <c r="N215" s="21">
        <f t="shared" si="222"/>
        <v>0</v>
      </c>
      <c r="O215" s="2"/>
      <c r="P215" s="2"/>
      <c r="Q215" s="98">
        <v>27453.17</v>
      </c>
      <c r="R215" s="97"/>
      <c r="S215" s="98"/>
      <c r="T215" s="1"/>
      <c r="U215" s="19"/>
    </row>
    <row r="216" spans="1:21" ht="24" x14ac:dyDescent="0.2">
      <c r="A216" s="111"/>
      <c r="B216" s="114"/>
      <c r="C216" s="117"/>
      <c r="D216" s="34" t="s">
        <v>54</v>
      </c>
      <c r="E216" s="16">
        <f>SUM(E213,E214,E215)</f>
        <v>196.297</v>
      </c>
      <c r="F216" s="16"/>
      <c r="G216" s="16"/>
      <c r="H216" s="44">
        <f>SUM(H213:H215)</f>
        <v>1181.71</v>
      </c>
      <c r="I216" s="44">
        <f>SUM(I213:I215)</f>
        <v>7851.88</v>
      </c>
      <c r="J216" s="16">
        <f t="shared" ref="J216:T216" si="223">SUM(J213,J214,J215)</f>
        <v>1181.7079399999998</v>
      </c>
      <c r="K216" s="16">
        <f t="shared" si="223"/>
        <v>7851.88</v>
      </c>
      <c r="L216" s="16">
        <f t="shared" si="223"/>
        <v>9033.5879399999994</v>
      </c>
      <c r="M216" s="16">
        <f t="shared" si="223"/>
        <v>-2.0600000001991248E-3</v>
      </c>
      <c r="N216" s="16">
        <f t="shared" si="223"/>
        <v>0</v>
      </c>
      <c r="O216" s="16">
        <f t="shared" si="223"/>
        <v>0</v>
      </c>
      <c r="P216" s="16">
        <f t="shared" si="223"/>
        <v>0</v>
      </c>
      <c r="Q216" s="99">
        <f t="shared" si="223"/>
        <v>27453.17</v>
      </c>
      <c r="R216" s="99"/>
      <c r="S216" s="99">
        <f t="shared" si="223"/>
        <v>0</v>
      </c>
      <c r="T216" s="16">
        <f t="shared" si="223"/>
        <v>0</v>
      </c>
      <c r="U216" s="17"/>
    </row>
    <row r="217" spans="1:21" x14ac:dyDescent="0.2">
      <c r="A217" s="111"/>
      <c r="B217" s="114"/>
      <c r="C217" s="117"/>
      <c r="D217" s="5" t="s">
        <v>17</v>
      </c>
      <c r="E217" s="94">
        <v>64.623999999999995</v>
      </c>
      <c r="F217" s="96">
        <v>6.02</v>
      </c>
      <c r="G217" s="91">
        <v>40</v>
      </c>
      <c r="H217" s="92">
        <v>389.04</v>
      </c>
      <c r="I217" s="92">
        <v>2584.96</v>
      </c>
      <c r="J217" s="2">
        <f>(E217*F217)</f>
        <v>389.03647999999993</v>
      </c>
      <c r="K217" s="2">
        <f>(E217*G217)</f>
        <v>2584.96</v>
      </c>
      <c r="L217" s="20">
        <f>SUM(J217,K217)</f>
        <v>2973.9964799999998</v>
      </c>
      <c r="M217" s="21">
        <f>SUM(J217-H217)</f>
        <v>-3.5200000000941145E-3</v>
      </c>
      <c r="N217" s="21">
        <f>SUM(K217-I217)</f>
        <v>0</v>
      </c>
      <c r="O217" s="2"/>
      <c r="P217" s="2"/>
      <c r="Q217" s="98"/>
      <c r="R217" s="97"/>
      <c r="S217" s="98"/>
      <c r="T217" s="1"/>
      <c r="U217" s="19"/>
    </row>
    <row r="218" spans="1:21" x14ac:dyDescent="0.2">
      <c r="A218" s="111"/>
      <c r="B218" s="114"/>
      <c r="C218" s="117"/>
      <c r="D218" s="5" t="s">
        <v>18</v>
      </c>
      <c r="E218" s="94">
        <v>60.901000000000003</v>
      </c>
      <c r="F218" s="96">
        <v>6.02</v>
      </c>
      <c r="G218" s="91">
        <v>40</v>
      </c>
      <c r="H218" s="92">
        <v>366.62</v>
      </c>
      <c r="I218" s="92">
        <v>2436.04</v>
      </c>
      <c r="J218" s="2">
        <f>(E218*F218)</f>
        <v>366.62401999999997</v>
      </c>
      <c r="K218" s="2">
        <f t="shared" ref="K218:K219" si="224">(E218*G218)</f>
        <v>2436.04</v>
      </c>
      <c r="L218" s="20">
        <f t="shared" ref="L218:L219" si="225">SUM(J218,K218)</f>
        <v>2802.6640200000002</v>
      </c>
      <c r="M218" s="21">
        <f t="shared" ref="M218:N219" si="226">SUM(J218-H218)</f>
        <v>4.0199999999686042E-3</v>
      </c>
      <c r="N218" s="21">
        <f t="shared" si="226"/>
        <v>0</v>
      </c>
      <c r="O218" s="2"/>
      <c r="P218" s="2"/>
      <c r="Q218" s="98"/>
      <c r="R218" s="97"/>
      <c r="S218" s="98"/>
      <c r="T218" s="1"/>
      <c r="U218" s="19"/>
    </row>
    <row r="219" spans="1:21" x14ac:dyDescent="0.2">
      <c r="A219" s="112"/>
      <c r="B219" s="115"/>
      <c r="C219" s="118"/>
      <c r="D219" s="5" t="s">
        <v>19</v>
      </c>
      <c r="E219" s="95">
        <v>40.125999999999998</v>
      </c>
      <c r="F219" s="96">
        <v>6.02</v>
      </c>
      <c r="G219" s="91">
        <v>40</v>
      </c>
      <c r="H219" s="92">
        <v>241.56</v>
      </c>
      <c r="I219" s="92">
        <v>1605.04</v>
      </c>
      <c r="J219" s="2">
        <f>(E219*F219)</f>
        <v>241.55851999999996</v>
      </c>
      <c r="K219" s="2">
        <f t="shared" si="224"/>
        <v>1605.04</v>
      </c>
      <c r="L219" s="20">
        <f t="shared" si="225"/>
        <v>1846.59852</v>
      </c>
      <c r="M219" s="21">
        <f t="shared" si="226"/>
        <v>-1.4800000000434466E-3</v>
      </c>
      <c r="N219" s="21">
        <f t="shared" si="226"/>
        <v>0</v>
      </c>
      <c r="O219" s="2"/>
      <c r="P219" s="2"/>
      <c r="Q219" s="98"/>
      <c r="R219" s="97"/>
      <c r="S219" s="98"/>
      <c r="T219" s="1"/>
      <c r="U219" s="19"/>
    </row>
    <row r="220" spans="1:21" ht="24.75" x14ac:dyDescent="0.25">
      <c r="A220" s="8"/>
      <c r="B220" s="8"/>
      <c r="C220" s="8"/>
      <c r="D220" s="34" t="s">
        <v>55</v>
      </c>
      <c r="E220" s="16">
        <f>SUM(E217,E218,E219)</f>
        <v>165.65100000000001</v>
      </c>
      <c r="F220" s="16"/>
      <c r="G220" s="16"/>
      <c r="H220" s="44">
        <f>SUM(H217:H219)</f>
        <v>997.22</v>
      </c>
      <c r="I220" s="44">
        <f>SUM(I217:I219)</f>
        <v>6626.04</v>
      </c>
      <c r="J220" s="16">
        <f t="shared" ref="J220:T220" si="227">SUM(J217,J218,J219)</f>
        <v>997.21901999999989</v>
      </c>
      <c r="K220" s="16">
        <f t="shared" si="227"/>
        <v>6626.04</v>
      </c>
      <c r="L220" s="16">
        <f t="shared" si="227"/>
        <v>7623.2590199999995</v>
      </c>
      <c r="M220" s="16">
        <f t="shared" si="227"/>
        <v>-9.8000000016895683E-4</v>
      </c>
      <c r="N220" s="16">
        <f t="shared" si="227"/>
        <v>0</v>
      </c>
      <c r="O220" s="16">
        <f t="shared" si="227"/>
        <v>0</v>
      </c>
      <c r="P220" s="16">
        <f t="shared" si="227"/>
        <v>0</v>
      </c>
      <c r="Q220" s="99">
        <f t="shared" si="227"/>
        <v>0</v>
      </c>
      <c r="R220" s="99"/>
      <c r="S220" s="99">
        <f t="shared" si="227"/>
        <v>0</v>
      </c>
      <c r="T220" s="16">
        <f t="shared" si="227"/>
        <v>0</v>
      </c>
      <c r="U220" s="17"/>
    </row>
    <row r="221" spans="1:21" ht="24" x14ac:dyDescent="0.2">
      <c r="A221" s="73"/>
      <c r="B221" s="73"/>
      <c r="C221" s="74"/>
      <c r="D221" s="72" t="s">
        <v>58</v>
      </c>
      <c r="E221" s="75">
        <f>SUM(E208+E212+E216+E220)</f>
        <v>645.5329999999999</v>
      </c>
      <c r="F221" s="75"/>
      <c r="G221" s="75"/>
      <c r="H221" s="76">
        <f>SUM(H208,H212,H216,H220)</f>
        <v>3886.12</v>
      </c>
      <c r="I221" s="76">
        <f>SUM(I208,I212,I216,I220)</f>
        <v>25821.32</v>
      </c>
      <c r="J221" s="75">
        <f t="shared" ref="J221:T221" si="228">SUM(J208+J212+J216+J220)</f>
        <v>3886.1086599999994</v>
      </c>
      <c r="K221" s="75">
        <f t="shared" si="228"/>
        <v>25821.320000000003</v>
      </c>
      <c r="L221" s="75">
        <f t="shared" si="228"/>
        <v>29707.428659999998</v>
      </c>
      <c r="M221" s="75">
        <f t="shared" si="228"/>
        <v>-1.1340000000473083E-2</v>
      </c>
      <c r="N221" s="75">
        <f t="shared" si="228"/>
        <v>4.5474735088646412E-13</v>
      </c>
      <c r="O221" s="75">
        <f t="shared" si="228"/>
        <v>0</v>
      </c>
      <c r="P221" s="75">
        <f t="shared" si="228"/>
        <v>0</v>
      </c>
      <c r="Q221" s="100">
        <f t="shared" si="228"/>
        <v>27453.17</v>
      </c>
      <c r="R221" s="100"/>
      <c r="S221" s="100">
        <f t="shared" si="228"/>
        <v>0</v>
      </c>
      <c r="T221" s="75">
        <f t="shared" si="228"/>
        <v>0</v>
      </c>
      <c r="U221" s="77"/>
    </row>
    <row r="222" spans="1:21" ht="36" x14ac:dyDescent="0.2">
      <c r="A222" s="38"/>
      <c r="B222" s="38"/>
      <c r="C222" s="39"/>
      <c r="D222" s="40" t="s">
        <v>59</v>
      </c>
      <c r="E222" s="41">
        <f>E221+'2016'!E204</f>
        <v>3373.0480000000002</v>
      </c>
      <c r="F222" s="41"/>
      <c r="G222" s="41"/>
      <c r="H222" s="41">
        <f>H221+'2016'!H204</f>
        <v>12968.739999999998</v>
      </c>
      <c r="I222" s="41">
        <f>I221+'2016'!I204</f>
        <v>88749.380999999994</v>
      </c>
      <c r="J222" s="41">
        <f>J221+'2016'!J204</f>
        <v>12968.734989999999</v>
      </c>
      <c r="K222" s="41">
        <f>K221+'2016'!K204</f>
        <v>88749.347000000009</v>
      </c>
      <c r="L222" s="41">
        <f>L221+'2016'!L204</f>
        <v>101718.08199000001</v>
      </c>
      <c r="M222" s="41">
        <f>M221+'2016'!M204</f>
        <v>-5.010000000279291E-3</v>
      </c>
      <c r="N222" s="41">
        <f>N221+'2016'!N204</f>
        <v>-3.09999999992705E-2</v>
      </c>
      <c r="O222" s="41">
        <f>O221+'2016'!O204</f>
        <v>0</v>
      </c>
      <c r="P222" s="41">
        <f>P221+'2016'!P204</f>
        <v>0</v>
      </c>
      <c r="Q222" s="101">
        <f>Q221+'2016'!Q204</f>
        <v>27453.17</v>
      </c>
      <c r="R222" s="101">
        <f>SUM(I222-Q222)</f>
        <v>61296.210999999996</v>
      </c>
      <c r="S222" s="101">
        <f>S221+'2016'!S204</f>
        <v>0</v>
      </c>
      <c r="T222" s="41">
        <f>T221+'2016'!T204</f>
        <v>0</v>
      </c>
      <c r="U222" s="42"/>
    </row>
    <row r="223" spans="1:21" x14ac:dyDescent="0.2">
      <c r="A223" s="119">
        <v>13</v>
      </c>
      <c r="B223" s="113" t="s">
        <v>35</v>
      </c>
      <c r="C223" s="116" t="s">
        <v>28</v>
      </c>
      <c r="D223" s="5" t="s">
        <v>8</v>
      </c>
      <c r="E223" s="94">
        <v>19.742999999999999</v>
      </c>
      <c r="F223" s="96">
        <v>6.02</v>
      </c>
      <c r="G223" s="91">
        <v>40</v>
      </c>
      <c r="H223" s="92">
        <v>118.85</v>
      </c>
      <c r="I223" s="92">
        <v>789.72</v>
      </c>
      <c r="J223" s="2">
        <f>(E223*F223)</f>
        <v>118.85285999999998</v>
      </c>
      <c r="K223" s="2">
        <f>(E223*G223)</f>
        <v>789.71999999999991</v>
      </c>
      <c r="L223" s="20">
        <f>SUM(J223,K223)</f>
        <v>908.57285999999988</v>
      </c>
      <c r="M223" s="21">
        <f>SUM(J223-H223)</f>
        <v>2.8599999999840975E-3</v>
      </c>
      <c r="N223" s="21">
        <f>SUM(K223-I223)</f>
        <v>-1.1368683772161603E-13</v>
      </c>
      <c r="O223" s="2"/>
      <c r="P223" s="2"/>
      <c r="Q223" s="98"/>
      <c r="R223" s="97"/>
      <c r="S223" s="98"/>
      <c r="T223" s="1"/>
      <c r="U223" s="19"/>
    </row>
    <row r="224" spans="1:21" x14ac:dyDescent="0.2">
      <c r="A224" s="120"/>
      <c r="B224" s="114"/>
      <c r="C224" s="117"/>
      <c r="D224" s="5" t="s">
        <v>9</v>
      </c>
      <c r="E224" s="95">
        <v>28.863</v>
      </c>
      <c r="F224" s="96">
        <v>6.02</v>
      </c>
      <c r="G224" s="91">
        <v>40</v>
      </c>
      <c r="H224" s="92">
        <v>173.76</v>
      </c>
      <c r="I224" s="92">
        <v>1154.52</v>
      </c>
      <c r="J224" s="2">
        <f>(E224*F224)</f>
        <v>173.75525999999999</v>
      </c>
      <c r="K224" s="2">
        <f t="shared" ref="K224:K225" si="229">(E224*G224)</f>
        <v>1154.52</v>
      </c>
      <c r="L224" s="20">
        <f t="shared" ref="L224:L225" si="230">SUM(J224,K224)</f>
        <v>1328.2752599999999</v>
      </c>
      <c r="M224" s="21">
        <f t="shared" ref="M224:N225" si="231">SUM(J224-H224)</f>
        <v>-4.7399999999981901E-3</v>
      </c>
      <c r="N224" s="21">
        <f t="shared" si="231"/>
        <v>0</v>
      </c>
      <c r="O224" s="2"/>
      <c r="P224" s="2"/>
      <c r="Q224" s="98"/>
      <c r="R224" s="97"/>
      <c r="S224" s="98"/>
      <c r="T224" s="1"/>
      <c r="U224" s="19"/>
    </row>
    <row r="225" spans="1:21" x14ac:dyDescent="0.2">
      <c r="A225" s="120"/>
      <c r="B225" s="114"/>
      <c r="C225" s="117"/>
      <c r="D225" s="5" t="s">
        <v>10</v>
      </c>
      <c r="E225" s="95">
        <v>38.889000000000003</v>
      </c>
      <c r="F225" s="96">
        <v>6.02</v>
      </c>
      <c r="G225" s="91">
        <v>40</v>
      </c>
      <c r="H225" s="92">
        <v>234.11</v>
      </c>
      <c r="I225" s="92">
        <v>1555.56</v>
      </c>
      <c r="J225" s="2">
        <f>(E225*F225)</f>
        <v>234.11178000000001</v>
      </c>
      <c r="K225" s="2">
        <f t="shared" si="229"/>
        <v>1555.5600000000002</v>
      </c>
      <c r="L225" s="20">
        <f t="shared" si="230"/>
        <v>1789.6717800000001</v>
      </c>
      <c r="M225" s="21">
        <f t="shared" si="231"/>
        <v>1.7799999999965621E-3</v>
      </c>
      <c r="N225" s="21">
        <f t="shared" si="231"/>
        <v>2.2737367544323206E-13</v>
      </c>
      <c r="O225" s="2"/>
      <c r="P225" s="2"/>
      <c r="Q225" s="98"/>
      <c r="R225" s="97"/>
      <c r="S225" s="98"/>
      <c r="T225" s="1"/>
      <c r="U225" s="19"/>
    </row>
    <row r="226" spans="1:21" ht="24" x14ac:dyDescent="0.2">
      <c r="A226" s="120"/>
      <c r="B226" s="114"/>
      <c r="C226" s="117"/>
      <c r="D226" s="34" t="s">
        <v>52</v>
      </c>
      <c r="E226" s="16">
        <f>SUM(E223,E224,E225)</f>
        <v>87.495000000000005</v>
      </c>
      <c r="F226" s="16"/>
      <c r="G226" s="16"/>
      <c r="H226" s="16">
        <f t="shared" ref="H226:I226" si="232">SUM(H223,H224,H225)</f>
        <v>526.72</v>
      </c>
      <c r="I226" s="16">
        <f t="shared" si="232"/>
        <v>3499.8</v>
      </c>
      <c r="J226" s="16">
        <f t="shared" ref="J226:T226" si="233">SUM(J223,J224,J225)</f>
        <v>526.71990000000005</v>
      </c>
      <c r="K226" s="16">
        <f t="shared" si="233"/>
        <v>3499.8</v>
      </c>
      <c r="L226" s="16">
        <f t="shared" si="233"/>
        <v>4026.5198999999998</v>
      </c>
      <c r="M226" s="16">
        <f t="shared" si="233"/>
        <v>-1.0000000001753051E-4</v>
      </c>
      <c r="N226" s="16">
        <f t="shared" si="233"/>
        <v>1.1368683772161603E-13</v>
      </c>
      <c r="O226" s="16">
        <f t="shared" si="233"/>
        <v>0</v>
      </c>
      <c r="P226" s="16">
        <f t="shared" si="233"/>
        <v>0</v>
      </c>
      <c r="Q226" s="99">
        <f t="shared" si="233"/>
        <v>0</v>
      </c>
      <c r="R226" s="99"/>
      <c r="S226" s="99">
        <f t="shared" si="233"/>
        <v>0</v>
      </c>
      <c r="T226" s="16">
        <f t="shared" si="233"/>
        <v>0</v>
      </c>
      <c r="U226" s="17"/>
    </row>
    <row r="227" spans="1:21" x14ac:dyDescent="0.2">
      <c r="A227" s="120"/>
      <c r="B227" s="114"/>
      <c r="C227" s="117"/>
      <c r="D227" s="5" t="s">
        <v>11</v>
      </c>
      <c r="E227" s="94">
        <v>22.475000000000001</v>
      </c>
      <c r="F227" s="96">
        <v>6.02</v>
      </c>
      <c r="G227" s="91">
        <v>40</v>
      </c>
      <c r="H227" s="92">
        <v>135.30000000000001</v>
      </c>
      <c r="I227" s="92">
        <v>899</v>
      </c>
      <c r="J227" s="2">
        <f>(E227*F227)</f>
        <v>135.29949999999999</v>
      </c>
      <c r="K227" s="2">
        <f>(E227*G227)</f>
        <v>899</v>
      </c>
      <c r="L227" s="20">
        <f>SUM(J227,K227)</f>
        <v>1034.2995000000001</v>
      </c>
      <c r="M227" s="21">
        <f>SUM(J227-H227)</f>
        <v>-5.0000000001659828E-4</v>
      </c>
      <c r="N227" s="21">
        <f>SUM(K227-I227)</f>
        <v>0</v>
      </c>
      <c r="O227" s="2"/>
      <c r="P227" s="2"/>
      <c r="Q227" s="98"/>
      <c r="R227" s="97"/>
      <c r="S227" s="98"/>
      <c r="T227" s="1"/>
      <c r="U227" s="19"/>
    </row>
    <row r="228" spans="1:21" x14ac:dyDescent="0.2">
      <c r="A228" s="120"/>
      <c r="B228" s="114"/>
      <c r="C228" s="117"/>
      <c r="D228" s="5" t="s">
        <v>12</v>
      </c>
      <c r="E228" s="94">
        <v>38.46</v>
      </c>
      <c r="F228" s="96">
        <v>6.02</v>
      </c>
      <c r="G228" s="91">
        <v>40</v>
      </c>
      <c r="H228" s="92">
        <v>231.53</v>
      </c>
      <c r="I228" s="92">
        <v>1538.4</v>
      </c>
      <c r="J228" s="2">
        <f>(E228*F228)</f>
        <v>231.52919999999997</v>
      </c>
      <c r="K228" s="2">
        <f t="shared" ref="K228:K229" si="234">(E228*G228)</f>
        <v>1538.4</v>
      </c>
      <c r="L228" s="20">
        <f t="shared" ref="L228:L229" si="235">SUM(J228,K228)</f>
        <v>1769.9292</v>
      </c>
      <c r="M228" s="21">
        <f t="shared" ref="M228:N229" si="236">SUM(J228-H228)</f>
        <v>-8.0000000002655725E-4</v>
      </c>
      <c r="N228" s="21">
        <f t="shared" si="236"/>
        <v>0</v>
      </c>
      <c r="O228" s="2"/>
      <c r="P228" s="2"/>
      <c r="Q228" s="98"/>
      <c r="R228" s="97"/>
      <c r="S228" s="98"/>
      <c r="T228" s="1"/>
      <c r="U228" s="19"/>
    </row>
    <row r="229" spans="1:21" x14ac:dyDescent="0.2">
      <c r="A229" s="120"/>
      <c r="B229" s="115"/>
      <c r="C229" s="117"/>
      <c r="D229" s="5" t="s">
        <v>13</v>
      </c>
      <c r="E229" s="94">
        <v>142.69900000000001</v>
      </c>
      <c r="F229" s="96">
        <v>6.02</v>
      </c>
      <c r="G229" s="91">
        <v>40</v>
      </c>
      <c r="H229" s="92">
        <v>859.05</v>
      </c>
      <c r="I229" s="92">
        <v>5707.96</v>
      </c>
      <c r="J229" s="2">
        <f>(E229*F229)</f>
        <v>859.04798000000005</v>
      </c>
      <c r="K229" s="2">
        <f t="shared" si="234"/>
        <v>5707.9600000000009</v>
      </c>
      <c r="L229" s="20">
        <f t="shared" si="235"/>
        <v>6567.0079800000012</v>
      </c>
      <c r="M229" s="21">
        <f t="shared" si="236"/>
        <v>-2.0199999999022111E-3</v>
      </c>
      <c r="N229" s="21">
        <f t="shared" si="236"/>
        <v>9.0949470177292824E-13</v>
      </c>
      <c r="O229" s="2"/>
      <c r="P229" s="2"/>
      <c r="Q229" s="98"/>
      <c r="R229" s="97"/>
      <c r="S229" s="98"/>
      <c r="T229" s="1"/>
      <c r="U229" s="19"/>
    </row>
    <row r="230" spans="1:21" ht="24" x14ac:dyDescent="0.2">
      <c r="A230" s="120"/>
      <c r="B230" s="63"/>
      <c r="C230" s="117"/>
      <c r="D230" s="34" t="s">
        <v>53</v>
      </c>
      <c r="E230" s="16">
        <f>SUM(E227,E228,E229)</f>
        <v>203.63400000000001</v>
      </c>
      <c r="F230" s="16"/>
      <c r="G230" s="16"/>
      <c r="H230" s="16">
        <f t="shared" ref="H230:I230" si="237">SUM(H227,H228,H229)</f>
        <v>1225.8800000000001</v>
      </c>
      <c r="I230" s="16">
        <f t="shared" si="237"/>
        <v>8145.3600000000006</v>
      </c>
      <c r="J230" s="16">
        <f t="shared" ref="J230:T230" si="238">SUM(J227,J228,J229)</f>
        <v>1225.8766800000001</v>
      </c>
      <c r="K230" s="16">
        <f t="shared" si="238"/>
        <v>8145.3600000000006</v>
      </c>
      <c r="L230" s="16">
        <f t="shared" si="238"/>
        <v>9371.2366800000018</v>
      </c>
      <c r="M230" s="16">
        <f t="shared" si="238"/>
        <v>-3.3199999999453667E-3</v>
      </c>
      <c r="N230" s="16">
        <f t="shared" si="238"/>
        <v>9.0949470177292824E-13</v>
      </c>
      <c r="O230" s="16">
        <f t="shared" si="238"/>
        <v>0</v>
      </c>
      <c r="P230" s="16">
        <f t="shared" si="238"/>
        <v>0</v>
      </c>
      <c r="Q230" s="99">
        <f t="shared" si="238"/>
        <v>0</v>
      </c>
      <c r="R230" s="99"/>
      <c r="S230" s="99">
        <f t="shared" si="238"/>
        <v>0</v>
      </c>
      <c r="T230" s="16">
        <f t="shared" si="238"/>
        <v>0</v>
      </c>
      <c r="U230" s="17"/>
    </row>
    <row r="231" spans="1:21" x14ac:dyDescent="0.2">
      <c r="A231" s="120"/>
      <c r="B231" s="113" t="s">
        <v>29</v>
      </c>
      <c r="C231" s="117"/>
      <c r="D231" s="5" t="s">
        <v>14</v>
      </c>
      <c r="E231" s="94">
        <v>223.86699999999999</v>
      </c>
      <c r="F231" s="96">
        <v>6.02</v>
      </c>
      <c r="G231" s="91">
        <v>40</v>
      </c>
      <c r="H231" s="92">
        <v>1347.68</v>
      </c>
      <c r="I231" s="92">
        <v>8954.68</v>
      </c>
      <c r="J231" s="2">
        <f>(E231*F231)</f>
        <v>1347.6793399999999</v>
      </c>
      <c r="K231" s="2">
        <f>(E231*G231)</f>
        <v>8954.68</v>
      </c>
      <c r="L231" s="20">
        <f>SUM(J231,K231)</f>
        <v>10302.359340000001</v>
      </c>
      <c r="M231" s="21">
        <f>SUM(J231-H231)</f>
        <v>-6.6000000015264959E-4</v>
      </c>
      <c r="N231" s="21">
        <f>SUM(K231-I231)</f>
        <v>0</v>
      </c>
      <c r="O231" s="2"/>
      <c r="P231" s="2"/>
      <c r="Q231" s="98"/>
      <c r="R231" s="97"/>
      <c r="S231" s="98"/>
      <c r="T231" s="1"/>
      <c r="U231" s="19"/>
    </row>
    <row r="232" spans="1:21" x14ac:dyDescent="0.2">
      <c r="A232" s="120"/>
      <c r="B232" s="114"/>
      <c r="C232" s="117"/>
      <c r="D232" s="5" t="s">
        <v>15</v>
      </c>
      <c r="E232" s="94">
        <v>225.61099999999999</v>
      </c>
      <c r="F232" s="96">
        <v>6.02</v>
      </c>
      <c r="G232" s="91">
        <v>40</v>
      </c>
      <c r="H232" s="92">
        <v>1358.18</v>
      </c>
      <c r="I232" s="92">
        <v>9024.44</v>
      </c>
      <c r="J232" s="2">
        <f>(E232*F232)</f>
        <v>1358.1782199999998</v>
      </c>
      <c r="K232" s="2">
        <f t="shared" ref="K232:K233" si="239">(E232*G232)</f>
        <v>9024.4399999999987</v>
      </c>
      <c r="L232" s="20">
        <f t="shared" ref="L232:L233" si="240">SUM(J232,K232)</f>
        <v>10382.618219999998</v>
      </c>
      <c r="M232" s="21">
        <f t="shared" ref="M232:N233" si="241">SUM(J232-H232)</f>
        <v>-1.7800000002807792E-3</v>
      </c>
      <c r="N232" s="21">
        <f t="shared" si="241"/>
        <v>-1.8189894035458565E-12</v>
      </c>
      <c r="O232" s="2"/>
      <c r="P232" s="2"/>
      <c r="Q232" s="98"/>
      <c r="R232" s="97"/>
      <c r="S232" s="98"/>
      <c r="T232" s="1"/>
      <c r="U232" s="19"/>
    </row>
    <row r="233" spans="1:21" x14ac:dyDescent="0.2">
      <c r="A233" s="120"/>
      <c r="B233" s="114"/>
      <c r="C233" s="117"/>
      <c r="D233" s="5" t="s">
        <v>16</v>
      </c>
      <c r="E233" s="107">
        <v>156.29400000000001</v>
      </c>
      <c r="F233" s="96">
        <v>6.02</v>
      </c>
      <c r="G233" s="91">
        <v>40</v>
      </c>
      <c r="H233" s="92">
        <v>940.89</v>
      </c>
      <c r="I233" s="92">
        <v>6251.76</v>
      </c>
      <c r="J233" s="2">
        <f>(E233*F233)</f>
        <v>940.88987999999995</v>
      </c>
      <c r="K233" s="2">
        <f t="shared" si="239"/>
        <v>6251.76</v>
      </c>
      <c r="L233" s="20">
        <f t="shared" si="240"/>
        <v>7192.6498799999999</v>
      </c>
      <c r="M233" s="21">
        <f t="shared" si="241"/>
        <v>-1.2000000003808964E-4</v>
      </c>
      <c r="N233" s="21">
        <f t="shared" si="241"/>
        <v>0</v>
      </c>
      <c r="O233" s="2"/>
      <c r="P233" s="2"/>
      <c r="Q233" s="98"/>
      <c r="R233" s="97"/>
      <c r="S233" s="98"/>
      <c r="T233" s="1"/>
      <c r="U233" s="19"/>
    </row>
    <row r="234" spans="1:21" ht="24" x14ac:dyDescent="0.2">
      <c r="A234" s="120"/>
      <c r="B234" s="114"/>
      <c r="C234" s="117"/>
      <c r="D234" s="34" t="s">
        <v>54</v>
      </c>
      <c r="E234" s="16">
        <f>SUM(E231,E232,E233)</f>
        <v>605.77199999999993</v>
      </c>
      <c r="F234" s="16"/>
      <c r="G234" s="16"/>
      <c r="H234" s="16">
        <f t="shared" ref="H234:I234" si="242">SUM(H231,H232,H233)</f>
        <v>3646.75</v>
      </c>
      <c r="I234" s="16">
        <f t="shared" si="242"/>
        <v>24230.880000000005</v>
      </c>
      <c r="J234" s="16">
        <f t="shared" ref="J234:T234" si="243">SUM(J231,J232,J233)</f>
        <v>3646.7474399999992</v>
      </c>
      <c r="K234" s="16">
        <f t="shared" si="243"/>
        <v>24230.879999999997</v>
      </c>
      <c r="L234" s="16">
        <f t="shared" si="243"/>
        <v>27877.62744</v>
      </c>
      <c r="M234" s="16">
        <f t="shared" si="243"/>
        <v>-2.5600000004715184E-3</v>
      </c>
      <c r="N234" s="16">
        <f t="shared" si="243"/>
        <v>-1.8189894035458565E-12</v>
      </c>
      <c r="O234" s="16">
        <f t="shared" si="243"/>
        <v>0</v>
      </c>
      <c r="P234" s="16">
        <f t="shared" si="243"/>
        <v>0</v>
      </c>
      <c r="Q234" s="99">
        <f t="shared" si="243"/>
        <v>0</v>
      </c>
      <c r="R234" s="99"/>
      <c r="S234" s="99">
        <f t="shared" si="243"/>
        <v>0</v>
      </c>
      <c r="T234" s="16">
        <f t="shared" si="243"/>
        <v>0</v>
      </c>
      <c r="U234" s="17"/>
    </row>
    <row r="235" spans="1:21" x14ac:dyDescent="0.2">
      <c r="A235" s="120"/>
      <c r="B235" s="114"/>
      <c r="C235" s="117"/>
      <c r="D235" s="5" t="s">
        <v>17</v>
      </c>
      <c r="E235" s="94">
        <v>120.37</v>
      </c>
      <c r="F235" s="96">
        <v>6.02</v>
      </c>
      <c r="G235" s="91">
        <v>40</v>
      </c>
      <c r="H235" s="92">
        <v>724.63</v>
      </c>
      <c r="I235" s="92">
        <v>4814.8</v>
      </c>
      <c r="J235" s="2">
        <f>(E235*F235)</f>
        <v>724.62739999999997</v>
      </c>
      <c r="K235" s="2">
        <f>(E235*G235)</f>
        <v>4814.8</v>
      </c>
      <c r="L235" s="20">
        <f>SUM(J235,K235)</f>
        <v>5539.4274000000005</v>
      </c>
      <c r="M235" s="21">
        <f>SUM(J235-H235)</f>
        <v>-2.6000000000294676E-3</v>
      </c>
      <c r="N235" s="21">
        <f>SUM(K235-I235)</f>
        <v>0</v>
      </c>
      <c r="O235" s="2"/>
      <c r="P235" s="2"/>
      <c r="Q235" s="98"/>
      <c r="R235" s="97"/>
      <c r="S235" s="98"/>
      <c r="T235" s="1"/>
      <c r="U235" s="19"/>
    </row>
    <row r="236" spans="1:21" x14ac:dyDescent="0.2">
      <c r="A236" s="120"/>
      <c r="B236" s="114"/>
      <c r="C236" s="117"/>
      <c r="D236" s="5" t="s">
        <v>18</v>
      </c>
      <c r="E236" s="94">
        <v>34.232999999999997</v>
      </c>
      <c r="F236" s="96">
        <v>6.02</v>
      </c>
      <c r="G236" s="91">
        <v>40</v>
      </c>
      <c r="H236" s="92">
        <v>206.08</v>
      </c>
      <c r="I236" s="92">
        <v>1369.32</v>
      </c>
      <c r="J236" s="2">
        <f>(E236*F236)</f>
        <v>206.08265999999998</v>
      </c>
      <c r="K236" s="2">
        <f t="shared" ref="K236:K237" si="244">(E236*G236)</f>
        <v>1369.32</v>
      </c>
      <c r="L236" s="20">
        <f t="shared" ref="L236:L237" si="245">SUM(J236,K236)</f>
        <v>1575.40266</v>
      </c>
      <c r="M236" s="21">
        <f t="shared" ref="M236:N237" si="246">SUM(J236-H236)</f>
        <v>2.6599999999632473E-3</v>
      </c>
      <c r="N236" s="21">
        <f t="shared" si="246"/>
        <v>0</v>
      </c>
      <c r="O236" s="2"/>
      <c r="P236" s="2"/>
      <c r="Q236" s="98"/>
      <c r="R236" s="97"/>
      <c r="S236" s="98"/>
      <c r="T236" s="1"/>
      <c r="U236" s="19"/>
    </row>
    <row r="237" spans="1:21" x14ac:dyDescent="0.2">
      <c r="A237" s="121"/>
      <c r="B237" s="115"/>
      <c r="C237" s="118"/>
      <c r="D237" s="5" t="s">
        <v>19</v>
      </c>
      <c r="E237" s="95">
        <v>132.96100000000001</v>
      </c>
      <c r="F237" s="96">
        <v>6.02</v>
      </c>
      <c r="G237" s="91">
        <v>40</v>
      </c>
      <c r="H237" s="92">
        <v>800.43</v>
      </c>
      <c r="I237" s="92">
        <v>5318.44</v>
      </c>
      <c r="J237" s="2">
        <f>(E237*F237)</f>
        <v>800.42521999999997</v>
      </c>
      <c r="K237" s="2">
        <f t="shared" si="244"/>
        <v>5318.4400000000005</v>
      </c>
      <c r="L237" s="20">
        <f t="shared" si="245"/>
        <v>6118.8652200000006</v>
      </c>
      <c r="M237" s="21">
        <f t="shared" si="246"/>
        <v>-4.7799999999824649E-3</v>
      </c>
      <c r="N237" s="21">
        <f t="shared" si="246"/>
        <v>9.0949470177292824E-13</v>
      </c>
      <c r="O237" s="2"/>
      <c r="P237" s="2"/>
      <c r="Q237" s="98"/>
      <c r="R237" s="97"/>
      <c r="S237" s="98"/>
      <c r="T237" s="1"/>
      <c r="U237" s="19"/>
    </row>
    <row r="238" spans="1:21" ht="24" x14ac:dyDescent="0.2">
      <c r="A238" s="14"/>
      <c r="B238" s="14"/>
      <c r="C238" s="14"/>
      <c r="D238" s="34" t="s">
        <v>55</v>
      </c>
      <c r="E238" s="16">
        <f>SUM(E235,E236,E237)</f>
        <v>287.56400000000002</v>
      </c>
      <c r="F238" s="16"/>
      <c r="G238" s="16"/>
      <c r="H238" s="16">
        <f t="shared" ref="H238" si="247">SUM(H235,H236,H237)</f>
        <v>1731.1399999999999</v>
      </c>
      <c r="I238" s="16">
        <f t="shared" ref="I238" si="248">SUM(I235,I236,I237)</f>
        <v>11502.56</v>
      </c>
      <c r="J238" s="16">
        <f t="shared" ref="J238:T238" si="249">SUM(J235,J236,J237)</f>
        <v>1731.13528</v>
      </c>
      <c r="K238" s="16">
        <f t="shared" si="249"/>
        <v>11502.560000000001</v>
      </c>
      <c r="L238" s="16">
        <f t="shared" si="249"/>
        <v>13233.69528</v>
      </c>
      <c r="M238" s="16">
        <f t="shared" si="249"/>
        <v>-4.7200000000486853E-3</v>
      </c>
      <c r="N238" s="16">
        <f t="shared" si="249"/>
        <v>9.0949470177292824E-13</v>
      </c>
      <c r="O238" s="16">
        <f t="shared" si="249"/>
        <v>0</v>
      </c>
      <c r="P238" s="16">
        <f t="shared" si="249"/>
        <v>0</v>
      </c>
      <c r="Q238" s="99">
        <f t="shared" si="249"/>
        <v>0</v>
      </c>
      <c r="R238" s="99"/>
      <c r="S238" s="99">
        <f t="shared" si="249"/>
        <v>0</v>
      </c>
      <c r="T238" s="16">
        <f t="shared" si="249"/>
        <v>0</v>
      </c>
      <c r="U238" s="17"/>
    </row>
    <row r="239" spans="1:21" ht="24" x14ac:dyDescent="0.2">
      <c r="A239" s="73"/>
      <c r="B239" s="73"/>
      <c r="C239" s="74"/>
      <c r="D239" s="72" t="s">
        <v>58</v>
      </c>
      <c r="E239" s="75">
        <f>SUM(E226+E230+E234+E238)</f>
        <v>1184.4649999999999</v>
      </c>
      <c r="F239" s="75"/>
      <c r="G239" s="75"/>
      <c r="H239" s="75">
        <f t="shared" ref="H239" si="250">SUM(H226+H230+H234+H238)</f>
        <v>7130.49</v>
      </c>
      <c r="I239" s="75">
        <f t="shared" ref="I239" si="251">SUM(I226+I230+I234+I238)</f>
        <v>47378.600000000006</v>
      </c>
      <c r="J239" s="75">
        <f>SUM(J226,J230,J234,J238)</f>
        <v>7130.4792999999991</v>
      </c>
      <c r="K239" s="75">
        <f>SUM(K238,K234,K230,K226)</f>
        <v>47378.600000000006</v>
      </c>
      <c r="L239" s="75">
        <f t="shared" ref="L239:T239" si="252">SUM(L226+L230+L234+L238)</f>
        <v>54509.079299999998</v>
      </c>
      <c r="M239" s="75">
        <f t="shared" si="252"/>
        <v>-1.0700000000483101E-2</v>
      </c>
      <c r="N239" s="75">
        <f t="shared" si="252"/>
        <v>1.1368683772161603E-13</v>
      </c>
      <c r="O239" s="75">
        <f t="shared" si="252"/>
        <v>0</v>
      </c>
      <c r="P239" s="75">
        <f t="shared" si="252"/>
        <v>0</v>
      </c>
      <c r="Q239" s="100">
        <f t="shared" si="252"/>
        <v>0</v>
      </c>
      <c r="R239" s="100"/>
      <c r="S239" s="100">
        <f t="shared" si="252"/>
        <v>0</v>
      </c>
      <c r="T239" s="75">
        <f t="shared" si="252"/>
        <v>0</v>
      </c>
      <c r="U239" s="77"/>
    </row>
    <row r="240" spans="1:21" ht="36" x14ac:dyDescent="0.2">
      <c r="A240" s="38"/>
      <c r="B240" s="38"/>
      <c r="C240" s="39"/>
      <c r="D240" s="40" t="s">
        <v>59</v>
      </c>
      <c r="E240" s="41">
        <f>E239+'2016'!E222</f>
        <v>8146.6220000000003</v>
      </c>
      <c r="F240" s="41"/>
      <c r="G240" s="41"/>
      <c r="H240" s="41">
        <f>H239+'2016'!H222</f>
        <v>30314.538</v>
      </c>
      <c r="I240" s="41">
        <f>I239+'2016'!I222</f>
        <v>245588.25900000002</v>
      </c>
      <c r="J240" s="41">
        <f>J239+'2016'!J222</f>
        <v>30314.4683</v>
      </c>
      <c r="K240" s="41">
        <f>K239+'2016'!K222</f>
        <v>245588.10900000003</v>
      </c>
      <c r="L240" s="41">
        <f>L239+'2016'!L222</f>
        <v>275902.5773</v>
      </c>
      <c r="M240" s="41">
        <f>M239+'2016'!M222</f>
        <v>-6.02399999996166E-2</v>
      </c>
      <c r="N240" s="41">
        <f>N239+'2016'!N222</f>
        <v>-9.399999999773101E-2</v>
      </c>
      <c r="O240" s="41">
        <f>O239+'2016'!O222</f>
        <v>0</v>
      </c>
      <c r="P240" s="41">
        <f>P239+'2016'!P222</f>
        <v>0</v>
      </c>
      <c r="Q240" s="101">
        <f>Q239+'2016'!Q222</f>
        <v>32625.27</v>
      </c>
      <c r="R240" s="101">
        <f>SUM(I240-Q240)</f>
        <v>212962.98900000003</v>
      </c>
      <c r="S240" s="101">
        <f>S239+'2016'!S222</f>
        <v>0</v>
      </c>
      <c r="T240" s="41">
        <f>T239+'2016'!T222</f>
        <v>0</v>
      </c>
      <c r="U240" s="42"/>
    </row>
    <row r="241" spans="1:21" x14ac:dyDescent="0.2">
      <c r="A241" s="119">
        <v>14</v>
      </c>
      <c r="B241" s="113" t="s">
        <v>35</v>
      </c>
      <c r="C241" s="116" t="s">
        <v>22</v>
      </c>
      <c r="D241" s="5" t="s">
        <v>8</v>
      </c>
      <c r="E241" s="94">
        <v>51.725999999999999</v>
      </c>
      <c r="F241" s="96">
        <v>6.02</v>
      </c>
      <c r="G241" s="91">
        <v>40</v>
      </c>
      <c r="H241" s="92">
        <v>311.39</v>
      </c>
      <c r="I241" s="92">
        <v>2069.04</v>
      </c>
      <c r="J241" s="2">
        <f>(E241*F241)</f>
        <v>311.39051999999998</v>
      </c>
      <c r="K241" s="2">
        <f>(E241*G241)</f>
        <v>2069.04</v>
      </c>
      <c r="L241" s="20">
        <f>SUM(J241,K241)</f>
        <v>2380.4305199999999</v>
      </c>
      <c r="M241" s="21">
        <f>SUM(J241-H241)</f>
        <v>5.1999999999452484E-4</v>
      </c>
      <c r="N241" s="21">
        <f>SUM(K241-I241)</f>
        <v>0</v>
      </c>
      <c r="O241" s="2"/>
      <c r="P241" s="2"/>
      <c r="Q241" s="98"/>
      <c r="R241" s="97"/>
      <c r="S241" s="98"/>
      <c r="T241" s="1"/>
      <c r="U241" s="19"/>
    </row>
    <row r="242" spans="1:21" x14ac:dyDescent="0.2">
      <c r="A242" s="120"/>
      <c r="B242" s="114"/>
      <c r="C242" s="117"/>
      <c r="D242" s="5" t="s">
        <v>9</v>
      </c>
      <c r="E242" s="95">
        <v>79.814999999999998</v>
      </c>
      <c r="F242" s="96">
        <v>6.02</v>
      </c>
      <c r="G242" s="91">
        <v>40</v>
      </c>
      <c r="H242" s="92">
        <v>480.49</v>
      </c>
      <c r="I242" s="92">
        <v>3192.6</v>
      </c>
      <c r="J242" s="2">
        <f>(E242*F242)</f>
        <v>480.48629999999997</v>
      </c>
      <c r="K242" s="2">
        <f t="shared" ref="K242:K243" si="253">(E242*G242)</f>
        <v>3192.6</v>
      </c>
      <c r="L242" s="20">
        <f t="shared" ref="L242:L243" si="254">SUM(J242,K242)</f>
        <v>3673.0862999999999</v>
      </c>
      <c r="M242" s="21">
        <f t="shared" ref="M242:N243" si="255">SUM(J242-H242)</f>
        <v>-3.7000000000375621E-3</v>
      </c>
      <c r="N242" s="21">
        <f t="shared" si="255"/>
        <v>0</v>
      </c>
      <c r="O242" s="2"/>
      <c r="P242" s="2"/>
      <c r="Q242" s="98"/>
      <c r="R242" s="97"/>
      <c r="S242" s="98"/>
      <c r="T242" s="1"/>
      <c r="U242" s="19"/>
    </row>
    <row r="243" spans="1:21" x14ac:dyDescent="0.2">
      <c r="A243" s="120"/>
      <c r="B243" s="114"/>
      <c r="C243" s="117"/>
      <c r="D243" s="5" t="s">
        <v>10</v>
      </c>
      <c r="E243" s="95">
        <v>126.444</v>
      </c>
      <c r="F243" s="96">
        <v>6.02</v>
      </c>
      <c r="G243" s="91">
        <v>40</v>
      </c>
      <c r="H243" s="92">
        <v>761.19</v>
      </c>
      <c r="I243" s="92">
        <v>5057.76</v>
      </c>
      <c r="J243" s="2">
        <f>(E243*F243)</f>
        <v>761.19287999999995</v>
      </c>
      <c r="K243" s="2">
        <f t="shared" si="253"/>
        <v>5057.76</v>
      </c>
      <c r="L243" s="20">
        <f t="shared" si="254"/>
        <v>5818.9528799999998</v>
      </c>
      <c r="M243" s="21">
        <f t="shared" si="255"/>
        <v>2.8799999998909698E-3</v>
      </c>
      <c r="N243" s="21">
        <f t="shared" si="255"/>
        <v>0</v>
      </c>
      <c r="O243" s="2"/>
      <c r="P243" s="2"/>
      <c r="Q243" s="98"/>
      <c r="R243" s="97"/>
      <c r="S243" s="98"/>
      <c r="T243" s="1"/>
      <c r="U243" s="19"/>
    </row>
    <row r="244" spans="1:21" ht="24" x14ac:dyDescent="0.2">
      <c r="A244" s="120"/>
      <c r="B244" s="114"/>
      <c r="C244" s="117"/>
      <c r="D244" s="34" t="s">
        <v>52</v>
      </c>
      <c r="E244" s="16">
        <f>SUM(E241:E243)</f>
        <v>257.98500000000001</v>
      </c>
      <c r="F244" s="16"/>
      <c r="G244" s="16"/>
      <c r="H244" s="16">
        <f t="shared" ref="H244:I244" si="256">SUM(H241:H243)</f>
        <v>1553.0700000000002</v>
      </c>
      <c r="I244" s="16">
        <f t="shared" si="256"/>
        <v>10319.4</v>
      </c>
      <c r="J244" s="16">
        <f t="shared" ref="J244:T244" si="257">SUM(J241,J242,J243)</f>
        <v>1553.0697</v>
      </c>
      <c r="K244" s="16">
        <f t="shared" si="257"/>
        <v>10319.4</v>
      </c>
      <c r="L244" s="16">
        <f t="shared" si="257"/>
        <v>11872.4697</v>
      </c>
      <c r="M244" s="16">
        <f t="shared" si="257"/>
        <v>-3.0000000015206751E-4</v>
      </c>
      <c r="N244" s="16">
        <f t="shared" si="257"/>
        <v>0</v>
      </c>
      <c r="O244" s="16">
        <f t="shared" si="257"/>
        <v>0</v>
      </c>
      <c r="P244" s="16">
        <f t="shared" si="257"/>
        <v>0</v>
      </c>
      <c r="Q244" s="99">
        <f t="shared" si="257"/>
        <v>0</v>
      </c>
      <c r="R244" s="99"/>
      <c r="S244" s="99">
        <f t="shared" si="257"/>
        <v>0</v>
      </c>
      <c r="T244" s="16">
        <f t="shared" si="257"/>
        <v>0</v>
      </c>
      <c r="U244" s="17"/>
    </row>
    <row r="245" spans="1:21" x14ac:dyDescent="0.2">
      <c r="A245" s="120"/>
      <c r="B245" s="114"/>
      <c r="C245" s="117"/>
      <c r="D245" s="5" t="s">
        <v>11</v>
      </c>
      <c r="E245" s="94">
        <v>99.578999999999994</v>
      </c>
      <c r="F245" s="96">
        <v>6.02</v>
      </c>
      <c r="G245" s="91">
        <v>40</v>
      </c>
      <c r="H245" s="92">
        <v>599.47</v>
      </c>
      <c r="I245" s="92">
        <v>3983.16</v>
      </c>
      <c r="J245" s="2">
        <f>(E245*F245)</f>
        <v>599.46557999999993</v>
      </c>
      <c r="K245" s="2">
        <f>(E245*G245)</f>
        <v>3983.16</v>
      </c>
      <c r="L245" s="20">
        <f>SUM(J245,K245)</f>
        <v>4582.6255799999999</v>
      </c>
      <c r="M245" s="21">
        <f>SUM(J245-H245)</f>
        <v>-4.4200000000955697E-3</v>
      </c>
      <c r="N245" s="21">
        <f>SUM(K245-I245)</f>
        <v>0</v>
      </c>
      <c r="O245" s="2"/>
      <c r="P245" s="2"/>
      <c r="Q245" s="98"/>
      <c r="R245" s="97"/>
      <c r="S245" s="98"/>
      <c r="T245" s="1"/>
      <c r="U245" s="19"/>
    </row>
    <row r="246" spans="1:21" x14ac:dyDescent="0.2">
      <c r="A246" s="120"/>
      <c r="B246" s="114"/>
      <c r="C246" s="117"/>
      <c r="D246" s="5" t="s">
        <v>12</v>
      </c>
      <c r="E246" s="94">
        <v>116.31</v>
      </c>
      <c r="F246" s="96">
        <v>6.02</v>
      </c>
      <c r="G246" s="91">
        <v>40</v>
      </c>
      <c r="H246" s="92">
        <v>700.19</v>
      </c>
      <c r="I246" s="92">
        <v>4652.3999999999996</v>
      </c>
      <c r="J246" s="2">
        <f>(E246*F246)</f>
        <v>700.18619999999999</v>
      </c>
      <c r="K246" s="2">
        <f t="shared" ref="K246:K247" si="258">(E246*G246)</f>
        <v>4652.3999999999996</v>
      </c>
      <c r="L246" s="20">
        <f t="shared" ref="L246:L247" si="259">SUM(J246,K246)</f>
        <v>5352.5861999999997</v>
      </c>
      <c r="M246" s="21">
        <f t="shared" ref="M246:N247" si="260">SUM(J246-H246)</f>
        <v>-3.8000000000693035E-3</v>
      </c>
      <c r="N246" s="21">
        <f t="shared" si="260"/>
        <v>0</v>
      </c>
      <c r="O246" s="2"/>
      <c r="P246" s="2"/>
      <c r="Q246" s="98"/>
      <c r="R246" s="97"/>
      <c r="S246" s="98"/>
      <c r="T246" s="1"/>
      <c r="U246" s="19"/>
    </row>
    <row r="247" spans="1:21" x14ac:dyDescent="0.2">
      <c r="A247" s="120"/>
      <c r="B247" s="115"/>
      <c r="C247" s="117"/>
      <c r="D247" s="5" t="s">
        <v>13</v>
      </c>
      <c r="E247" s="94">
        <v>114.357</v>
      </c>
      <c r="F247" s="96">
        <v>6.02</v>
      </c>
      <c r="G247" s="91">
        <v>40</v>
      </c>
      <c r="H247" s="92">
        <v>688.43</v>
      </c>
      <c r="I247" s="92">
        <v>4574.28</v>
      </c>
      <c r="J247" s="2">
        <f>(E247*F247)</f>
        <v>688.42913999999996</v>
      </c>
      <c r="K247" s="2">
        <f t="shared" si="258"/>
        <v>4574.28</v>
      </c>
      <c r="L247" s="20">
        <f t="shared" si="259"/>
        <v>5262.7091399999999</v>
      </c>
      <c r="M247" s="21">
        <f t="shared" si="260"/>
        <v>-8.5999999998875865E-4</v>
      </c>
      <c r="N247" s="21">
        <f t="shared" si="260"/>
        <v>0</v>
      </c>
      <c r="O247" s="2"/>
      <c r="P247" s="2"/>
      <c r="Q247" s="98"/>
      <c r="R247" s="97"/>
      <c r="S247" s="98"/>
      <c r="T247" s="1"/>
      <c r="U247" s="19"/>
    </row>
    <row r="248" spans="1:21" ht="24" x14ac:dyDescent="0.2">
      <c r="A248" s="120"/>
      <c r="B248" s="63"/>
      <c r="C248" s="117"/>
      <c r="D248" s="34" t="s">
        <v>53</v>
      </c>
      <c r="E248" s="16">
        <f>SUM(E245,E246,E247)</f>
        <v>330.24599999999998</v>
      </c>
      <c r="F248" s="16"/>
      <c r="G248" s="16"/>
      <c r="H248" s="16">
        <f t="shared" ref="H248:I248" si="261">SUM(H245,H246,H247)</f>
        <v>1988.0900000000001</v>
      </c>
      <c r="I248" s="16">
        <f t="shared" si="261"/>
        <v>13209.84</v>
      </c>
      <c r="J248" s="16">
        <f t="shared" ref="J248:T248" si="262">SUM(J245,J246,J247)</f>
        <v>1988.0809199999999</v>
      </c>
      <c r="K248" s="16">
        <f t="shared" si="262"/>
        <v>13209.84</v>
      </c>
      <c r="L248" s="16">
        <f t="shared" si="262"/>
        <v>15197.92092</v>
      </c>
      <c r="M248" s="16">
        <f t="shared" si="262"/>
        <v>-9.0800000001536318E-3</v>
      </c>
      <c r="N248" s="16">
        <f t="shared" si="262"/>
        <v>0</v>
      </c>
      <c r="O248" s="16">
        <f t="shared" si="262"/>
        <v>0</v>
      </c>
      <c r="P248" s="16">
        <f t="shared" si="262"/>
        <v>0</v>
      </c>
      <c r="Q248" s="99">
        <f t="shared" si="262"/>
        <v>0</v>
      </c>
      <c r="R248" s="99"/>
      <c r="S248" s="99">
        <f t="shared" si="262"/>
        <v>0</v>
      </c>
      <c r="T248" s="16">
        <f t="shared" si="262"/>
        <v>0</v>
      </c>
      <c r="U248" s="17"/>
    </row>
    <row r="249" spans="1:21" x14ac:dyDescent="0.2">
      <c r="A249" s="120"/>
      <c r="B249" s="113" t="s">
        <v>29</v>
      </c>
      <c r="C249" s="117"/>
      <c r="D249" s="5" t="s">
        <v>14</v>
      </c>
      <c r="E249" s="94">
        <v>119.10899999999999</v>
      </c>
      <c r="F249" s="96">
        <v>6.02</v>
      </c>
      <c r="G249" s="91">
        <v>40</v>
      </c>
      <c r="H249" s="92">
        <v>717.04</v>
      </c>
      <c r="I249" s="92">
        <v>4764.3599999999997</v>
      </c>
      <c r="J249" s="2">
        <f>(E249*F249)</f>
        <v>717.03617999999994</v>
      </c>
      <c r="K249" s="2">
        <f>(E249*G249)</f>
        <v>4764.3599999999997</v>
      </c>
      <c r="L249" s="20">
        <f>SUM(J249,K249)</f>
        <v>5481.3961799999997</v>
      </c>
      <c r="M249" s="21">
        <f>SUM(J249-H249)</f>
        <v>-3.8200000000188084E-3</v>
      </c>
      <c r="N249" s="21">
        <f>SUM(K249-I249)</f>
        <v>0</v>
      </c>
      <c r="O249" s="2"/>
      <c r="P249" s="2"/>
      <c r="Q249" s="98"/>
      <c r="R249" s="97"/>
      <c r="S249" s="98"/>
      <c r="T249" s="1"/>
      <c r="U249" s="19"/>
    </row>
    <row r="250" spans="1:21" x14ac:dyDescent="0.2">
      <c r="A250" s="120"/>
      <c r="B250" s="114"/>
      <c r="C250" s="117"/>
      <c r="D250" s="5" t="s">
        <v>15</v>
      </c>
      <c r="E250" s="94">
        <v>133.291</v>
      </c>
      <c r="F250" s="96">
        <v>6.02</v>
      </c>
      <c r="G250" s="91">
        <v>40</v>
      </c>
      <c r="H250" s="92">
        <v>802.41</v>
      </c>
      <c r="I250" s="92">
        <v>5331.64</v>
      </c>
      <c r="J250" s="2">
        <f>(E250*F250)</f>
        <v>802.41181999999992</v>
      </c>
      <c r="K250" s="2">
        <f t="shared" ref="K250:K251" si="263">(E250*G250)</f>
        <v>5331.6399999999994</v>
      </c>
      <c r="L250" s="20">
        <f t="shared" ref="L250:L251" si="264">SUM(J250,K250)</f>
        <v>6134.0518199999997</v>
      </c>
      <c r="M250" s="21">
        <f t="shared" ref="M250:N251" si="265">SUM(J250-H250)</f>
        <v>1.8199999999524152E-3</v>
      </c>
      <c r="N250" s="21">
        <f t="shared" si="265"/>
        <v>-9.0949470177292824E-13</v>
      </c>
      <c r="O250" s="2"/>
      <c r="P250" s="2"/>
      <c r="Q250" s="98"/>
      <c r="R250" s="97"/>
      <c r="S250" s="98"/>
      <c r="T250" s="1"/>
      <c r="U250" s="19"/>
    </row>
    <row r="251" spans="1:21" x14ac:dyDescent="0.2">
      <c r="A251" s="120"/>
      <c r="B251" s="114"/>
      <c r="C251" s="117"/>
      <c r="D251" s="5" t="s">
        <v>16</v>
      </c>
      <c r="E251" s="107">
        <v>111.535</v>
      </c>
      <c r="F251" s="96">
        <v>6.02</v>
      </c>
      <c r="G251" s="91">
        <v>40</v>
      </c>
      <c r="H251" s="92">
        <v>671.44</v>
      </c>
      <c r="I251" s="92">
        <v>4461.3999999999996</v>
      </c>
      <c r="J251" s="2">
        <f>(E251*F251)</f>
        <v>671.44069999999988</v>
      </c>
      <c r="K251" s="2">
        <f t="shared" si="263"/>
        <v>4461.3999999999996</v>
      </c>
      <c r="L251" s="20">
        <f t="shared" si="264"/>
        <v>5132.8406999999997</v>
      </c>
      <c r="M251" s="21">
        <f t="shared" si="265"/>
        <v>6.9999999982428562E-4</v>
      </c>
      <c r="N251" s="21">
        <f t="shared" si="265"/>
        <v>0</v>
      </c>
      <c r="O251" s="2"/>
      <c r="P251" s="2"/>
      <c r="Q251" s="98"/>
      <c r="R251" s="97"/>
      <c r="S251" s="98"/>
      <c r="T251" s="1"/>
      <c r="U251" s="19"/>
    </row>
    <row r="252" spans="1:21" ht="24" x14ac:dyDescent="0.2">
      <c r="A252" s="120"/>
      <c r="B252" s="114"/>
      <c r="C252" s="117"/>
      <c r="D252" s="34" t="s">
        <v>54</v>
      </c>
      <c r="E252" s="16">
        <f>SUM(E249,E250,E251)</f>
        <v>363.93499999999995</v>
      </c>
      <c r="F252" s="16"/>
      <c r="G252" s="16"/>
      <c r="H252" s="16">
        <f t="shared" ref="H252:I252" si="266">SUM(H249,H250,H251)</f>
        <v>2190.89</v>
      </c>
      <c r="I252" s="16">
        <f t="shared" si="266"/>
        <v>14557.4</v>
      </c>
      <c r="J252" s="16">
        <f t="shared" ref="J252:T252" si="267">SUM(J249,J250,J251)</f>
        <v>2190.8886999999995</v>
      </c>
      <c r="K252" s="16">
        <f t="shared" si="267"/>
        <v>14557.4</v>
      </c>
      <c r="L252" s="16">
        <f t="shared" si="267"/>
        <v>16748.288700000001</v>
      </c>
      <c r="M252" s="16">
        <f t="shared" si="267"/>
        <v>-1.3000000002421075E-3</v>
      </c>
      <c r="N252" s="16">
        <f t="shared" si="267"/>
        <v>-9.0949470177292824E-13</v>
      </c>
      <c r="O252" s="16">
        <f t="shared" si="267"/>
        <v>0</v>
      </c>
      <c r="P252" s="16">
        <f t="shared" si="267"/>
        <v>0</v>
      </c>
      <c r="Q252" s="99">
        <f t="shared" si="267"/>
        <v>0</v>
      </c>
      <c r="R252" s="99"/>
      <c r="S252" s="99">
        <f t="shared" si="267"/>
        <v>0</v>
      </c>
      <c r="T252" s="16">
        <f t="shared" si="267"/>
        <v>0</v>
      </c>
      <c r="U252" s="17"/>
    </row>
    <row r="253" spans="1:21" x14ac:dyDescent="0.2">
      <c r="A253" s="120"/>
      <c r="B253" s="114"/>
      <c r="C253" s="117"/>
      <c r="D253" s="5" t="s">
        <v>17</v>
      </c>
      <c r="E253" s="94">
        <v>114.65600000000001</v>
      </c>
      <c r="F253" s="96">
        <v>6.02</v>
      </c>
      <c r="G253" s="91">
        <v>40</v>
      </c>
      <c r="H253" s="92">
        <v>690.23</v>
      </c>
      <c r="I253" s="92">
        <v>4586.24</v>
      </c>
      <c r="J253" s="2">
        <f>(E253*F253)</f>
        <v>690.22911999999997</v>
      </c>
      <c r="K253" s="2">
        <f>(E253*G253)</f>
        <v>4586.24</v>
      </c>
      <c r="L253" s="20">
        <f>SUM(J253,K253)</f>
        <v>5276.4691199999997</v>
      </c>
      <c r="M253" s="21">
        <f>SUM(J253-H253)</f>
        <v>-8.8000000005195034E-4</v>
      </c>
      <c r="N253" s="21">
        <f>SUM(K253-I253)</f>
        <v>0</v>
      </c>
      <c r="O253" s="2"/>
      <c r="P253" s="2"/>
      <c r="Q253" s="98"/>
      <c r="R253" s="97"/>
      <c r="S253" s="98"/>
      <c r="T253" s="1"/>
      <c r="U253" s="19"/>
    </row>
    <row r="254" spans="1:21" x14ac:dyDescent="0.2">
      <c r="A254" s="120"/>
      <c r="B254" s="114"/>
      <c r="C254" s="117"/>
      <c r="D254" s="5" t="s">
        <v>18</v>
      </c>
      <c r="E254" s="94">
        <v>120.542</v>
      </c>
      <c r="F254" s="96">
        <v>6.02</v>
      </c>
      <c r="G254" s="91">
        <v>40</v>
      </c>
      <c r="H254" s="92">
        <v>725.66</v>
      </c>
      <c r="I254" s="92">
        <v>4821.68</v>
      </c>
      <c r="J254" s="2">
        <f>(E254*F254)</f>
        <v>725.66283999999996</v>
      </c>
      <c r="K254" s="2">
        <f t="shared" ref="K254:K255" si="268">(E254*G254)</f>
        <v>4821.68</v>
      </c>
      <c r="L254" s="20">
        <f t="shared" ref="L254:L255" si="269">SUM(J254,K254)</f>
        <v>5547.3428400000003</v>
      </c>
      <c r="M254" s="21">
        <f t="shared" ref="M254:N255" si="270">SUM(J254-H254)</f>
        <v>2.8399999999919601E-3</v>
      </c>
      <c r="N254" s="21">
        <f t="shared" si="270"/>
        <v>0</v>
      </c>
      <c r="O254" s="2"/>
      <c r="P254" s="2"/>
      <c r="Q254" s="98"/>
      <c r="R254" s="97"/>
      <c r="S254" s="98"/>
      <c r="T254" s="1"/>
      <c r="U254" s="19"/>
    </row>
    <row r="255" spans="1:21" x14ac:dyDescent="0.2">
      <c r="A255" s="121"/>
      <c r="B255" s="115"/>
      <c r="C255" s="118"/>
      <c r="D255" s="5" t="s">
        <v>19</v>
      </c>
      <c r="E255" s="107">
        <v>85.754999999999995</v>
      </c>
      <c r="F255" s="96">
        <v>6.02</v>
      </c>
      <c r="G255" s="91">
        <v>40</v>
      </c>
      <c r="H255" s="92">
        <v>516.25</v>
      </c>
      <c r="I255" s="92">
        <v>3430.2</v>
      </c>
      <c r="J255" s="2">
        <f>(E255*F255)</f>
        <v>516.24509999999998</v>
      </c>
      <c r="K255" s="2">
        <f t="shared" si="268"/>
        <v>3430.2</v>
      </c>
      <c r="L255" s="20">
        <f t="shared" si="269"/>
        <v>3946.4450999999999</v>
      </c>
      <c r="M255" s="21">
        <f t="shared" si="270"/>
        <v>-4.9000000000205546E-3</v>
      </c>
      <c r="N255" s="21">
        <f t="shared" si="270"/>
        <v>0</v>
      </c>
      <c r="O255" s="2"/>
      <c r="P255" s="2"/>
      <c r="Q255" s="98"/>
      <c r="R255" s="97"/>
      <c r="S255" s="98"/>
      <c r="T255" s="1"/>
      <c r="U255" s="19"/>
    </row>
    <row r="256" spans="1:21" ht="24" x14ac:dyDescent="0.2">
      <c r="A256" s="14"/>
      <c r="B256" s="14"/>
      <c r="C256" s="14"/>
      <c r="D256" s="34" t="s">
        <v>55</v>
      </c>
      <c r="E256" s="16">
        <f>SUM(E253,E254,E255)</f>
        <v>320.95299999999997</v>
      </c>
      <c r="F256" s="16"/>
      <c r="G256" s="16"/>
      <c r="H256" s="16">
        <f t="shared" ref="H256" si="271">SUM(H253,H254,H255)</f>
        <v>1932.1399999999999</v>
      </c>
      <c r="I256" s="16">
        <f t="shared" ref="I256" si="272">SUM(I253,I254,I255)</f>
        <v>12838.119999999999</v>
      </c>
      <c r="J256" s="16">
        <f t="shared" ref="J256:T256" si="273">SUM(J253,J254,J255)</f>
        <v>1932.13706</v>
      </c>
      <c r="K256" s="16">
        <f t="shared" si="273"/>
        <v>12838.119999999999</v>
      </c>
      <c r="L256" s="16">
        <f t="shared" si="273"/>
        <v>14770.25706</v>
      </c>
      <c r="M256" s="16">
        <f t="shared" si="273"/>
        <v>-2.9400000000805449E-3</v>
      </c>
      <c r="N256" s="16">
        <f t="shared" si="273"/>
        <v>0</v>
      </c>
      <c r="O256" s="16">
        <f t="shared" si="273"/>
        <v>0</v>
      </c>
      <c r="P256" s="16">
        <f t="shared" si="273"/>
        <v>0</v>
      </c>
      <c r="Q256" s="99">
        <f t="shared" si="273"/>
        <v>0</v>
      </c>
      <c r="R256" s="99">
        <f t="shared" si="273"/>
        <v>0</v>
      </c>
      <c r="S256" s="99">
        <f t="shared" si="273"/>
        <v>0</v>
      </c>
      <c r="T256" s="16">
        <f t="shared" si="273"/>
        <v>0</v>
      </c>
      <c r="U256" s="17"/>
    </row>
    <row r="257" spans="1:21" ht="24" x14ac:dyDescent="0.2">
      <c r="A257" s="73"/>
      <c r="B257" s="73"/>
      <c r="C257" s="74"/>
      <c r="D257" s="72" t="s">
        <v>58</v>
      </c>
      <c r="E257" s="75">
        <f>SUM(E256,E252,E248,E244)</f>
        <v>1273.1189999999999</v>
      </c>
      <c r="F257" s="75"/>
      <c r="G257" s="75"/>
      <c r="H257" s="75">
        <f t="shared" ref="H257" si="274">SUM(H256,H252,H248,H244)</f>
        <v>7664.1900000000005</v>
      </c>
      <c r="I257" s="75">
        <f t="shared" ref="I257" si="275">SUM(I256,I252,I248,I244)</f>
        <v>50924.76</v>
      </c>
      <c r="J257" s="75">
        <f t="shared" ref="J257:T257" si="276">SUM(J244+J248+J252+J256)</f>
        <v>7664.1763799999999</v>
      </c>
      <c r="K257" s="75">
        <f t="shared" si="276"/>
        <v>50924.759999999995</v>
      </c>
      <c r="L257" s="75">
        <f t="shared" si="276"/>
        <v>58588.936379999999</v>
      </c>
      <c r="M257" s="75">
        <f t="shared" si="276"/>
        <v>-1.3620000000628352E-2</v>
      </c>
      <c r="N257" s="75">
        <f t="shared" si="276"/>
        <v>-9.0949470177292824E-13</v>
      </c>
      <c r="O257" s="75">
        <f t="shared" si="276"/>
        <v>0</v>
      </c>
      <c r="P257" s="75">
        <f t="shared" si="276"/>
        <v>0</v>
      </c>
      <c r="Q257" s="100">
        <f t="shared" si="276"/>
        <v>0</v>
      </c>
      <c r="R257" s="100">
        <f t="shared" ref="R257" si="277">SUM(R244+R248+R252+R256)</f>
        <v>0</v>
      </c>
      <c r="S257" s="100">
        <f t="shared" si="276"/>
        <v>0</v>
      </c>
      <c r="T257" s="75">
        <f t="shared" si="276"/>
        <v>0</v>
      </c>
      <c r="U257" s="77"/>
    </row>
    <row r="258" spans="1:21" ht="36" x14ac:dyDescent="0.2">
      <c r="A258" s="38"/>
      <c r="B258" s="38"/>
      <c r="C258" s="39"/>
      <c r="D258" s="40" t="s">
        <v>59</v>
      </c>
      <c r="E258" s="41">
        <f>E257+'2016'!E240</f>
        <v>3774.6030000000001</v>
      </c>
      <c r="F258" s="41"/>
      <c r="G258" s="41"/>
      <c r="H258" s="41">
        <f>H257+'2016'!H240</f>
        <v>15994.15</v>
      </c>
      <c r="I258" s="41">
        <f>I257+'2016'!I240</f>
        <v>131442.23000000001</v>
      </c>
      <c r="J258" s="41">
        <f>J257+'2016'!J240</f>
        <v>15994.1181</v>
      </c>
      <c r="K258" s="41">
        <f>K257+'2016'!K240</f>
        <v>131442.26399999997</v>
      </c>
      <c r="L258" s="41">
        <f>L257+'2016'!L240</f>
        <v>147436.38209999999</v>
      </c>
      <c r="M258" s="41">
        <f>M257+'2016'!M240</f>
        <v>-3.1900000000575801E-2</v>
      </c>
      <c r="N258" s="41">
        <f>N257+'2016'!N240</f>
        <v>3.3999999999878128E-2</v>
      </c>
      <c r="O258" s="41">
        <f>O257+'2016'!O240</f>
        <v>0</v>
      </c>
      <c r="P258" s="41">
        <f>P257+'2016'!P240</f>
        <v>0</v>
      </c>
      <c r="Q258" s="101">
        <f>Q257+'2016'!Q240</f>
        <v>10435.85</v>
      </c>
      <c r="R258" s="101">
        <f>SUM(I258-Q258)</f>
        <v>121006.38</v>
      </c>
      <c r="S258" s="101">
        <f>S257+'2016'!S240</f>
        <v>0</v>
      </c>
      <c r="T258" s="41">
        <f>T257+'2016'!T240</f>
        <v>0</v>
      </c>
      <c r="U258" s="42"/>
    </row>
    <row r="259" spans="1:21" ht="25.5" x14ac:dyDescent="0.2">
      <c r="A259" s="81"/>
      <c r="B259" s="81"/>
      <c r="C259" s="81"/>
      <c r="D259" s="82" t="s">
        <v>60</v>
      </c>
      <c r="E259" s="80">
        <f>E23+E41+E59+E77+E95+E113+E131+E149+E185+E203+E221+E239+E257+E167</f>
        <v>127019.09299999999</v>
      </c>
      <c r="F259" s="80"/>
      <c r="G259" s="80"/>
      <c r="H259" s="80">
        <f t="shared" ref="H259:T259" si="278">H23+H41+H59+H77+H95+H113+H131+H149+H185+H203+H221+H239+H257+H167</f>
        <v>723781.24999999988</v>
      </c>
      <c r="I259" s="80">
        <f t="shared" si="278"/>
        <v>4833208.5200000005</v>
      </c>
      <c r="J259" s="80">
        <f t="shared" si="278"/>
        <v>760790.74146000005</v>
      </c>
      <c r="K259" s="80">
        <f t="shared" si="278"/>
        <v>4956986.12</v>
      </c>
      <c r="L259" s="80">
        <f t="shared" si="278"/>
        <v>5717776.8614600003</v>
      </c>
      <c r="M259" s="80">
        <f t="shared" si="278"/>
        <v>37009.501540000034</v>
      </c>
      <c r="N259" s="80">
        <f t="shared" si="278"/>
        <v>123777.60000000006</v>
      </c>
      <c r="O259" s="80">
        <f t="shared" si="278"/>
        <v>0</v>
      </c>
      <c r="P259" s="80">
        <f t="shared" si="278"/>
        <v>0</v>
      </c>
      <c r="Q259" s="103">
        <f t="shared" si="278"/>
        <v>1243230.3699999999</v>
      </c>
      <c r="R259" s="103">
        <f t="shared" ref="R259" si="279">R23+R41+R59+R77+R95+R113+R131+R149+R185+R203+R221+R239+R257+R167</f>
        <v>0</v>
      </c>
      <c r="S259" s="103">
        <f t="shared" si="278"/>
        <v>0</v>
      </c>
      <c r="T259" s="80">
        <f t="shared" si="278"/>
        <v>0</v>
      </c>
      <c r="U259" s="81"/>
    </row>
  </sheetData>
  <sheetProtection password="C7D0" sheet="1" objects="1" scenarios="1"/>
  <mergeCells count="67">
    <mergeCell ref="K2:K5"/>
    <mergeCell ref="L2:L5"/>
    <mergeCell ref="M2:M5"/>
    <mergeCell ref="C1:D1"/>
    <mergeCell ref="A2:A5"/>
    <mergeCell ref="B2:B5"/>
    <mergeCell ref="C2:C5"/>
    <mergeCell ref="D2:E4"/>
    <mergeCell ref="F2:F5"/>
    <mergeCell ref="U2:U5"/>
    <mergeCell ref="A7:A21"/>
    <mergeCell ref="B7:B21"/>
    <mergeCell ref="C7:C21"/>
    <mergeCell ref="A25:A39"/>
    <mergeCell ref="B25:B39"/>
    <mergeCell ref="C25:C39"/>
    <mergeCell ref="N2:N5"/>
    <mergeCell ref="O2:O5"/>
    <mergeCell ref="P2:P5"/>
    <mergeCell ref="Q2:Q5"/>
    <mergeCell ref="S2:S5"/>
    <mergeCell ref="T2:T5"/>
    <mergeCell ref="G2:G5"/>
    <mergeCell ref="H2:I4"/>
    <mergeCell ref="J2:J5"/>
    <mergeCell ref="A43:A57"/>
    <mergeCell ref="B43:B57"/>
    <mergeCell ref="C43:C57"/>
    <mergeCell ref="A61:A75"/>
    <mergeCell ref="B61:B75"/>
    <mergeCell ref="C61:C75"/>
    <mergeCell ref="A79:A93"/>
    <mergeCell ref="B79:B93"/>
    <mergeCell ref="C79:C93"/>
    <mergeCell ref="A97:A111"/>
    <mergeCell ref="B97:B111"/>
    <mergeCell ref="C97:C111"/>
    <mergeCell ref="A115:A129"/>
    <mergeCell ref="B115:B129"/>
    <mergeCell ref="C115:C129"/>
    <mergeCell ref="A133:A147"/>
    <mergeCell ref="B133:B147"/>
    <mergeCell ref="C133:C147"/>
    <mergeCell ref="A169:A183"/>
    <mergeCell ref="B169:B175"/>
    <mergeCell ref="C169:C183"/>
    <mergeCell ref="B177:B183"/>
    <mergeCell ref="A187:A201"/>
    <mergeCell ref="B187:B193"/>
    <mergeCell ref="C187:C201"/>
    <mergeCell ref="B195:B201"/>
    <mergeCell ref="R2:R5"/>
    <mergeCell ref="A151:A165"/>
    <mergeCell ref="B151:B165"/>
    <mergeCell ref="C151:C165"/>
    <mergeCell ref="A241:A255"/>
    <mergeCell ref="B241:B247"/>
    <mergeCell ref="C241:C255"/>
    <mergeCell ref="B249:B255"/>
    <mergeCell ref="A205:A219"/>
    <mergeCell ref="B205:B211"/>
    <mergeCell ref="C205:C219"/>
    <mergeCell ref="B213:B219"/>
    <mergeCell ref="A223:A237"/>
    <mergeCell ref="B223:B229"/>
    <mergeCell ref="C223:C237"/>
    <mergeCell ref="B231:B237"/>
  </mergeCells>
  <pageMargins left="0.7" right="0.7" top="0.75" bottom="0.75" header="0.3" footer="0.3"/>
  <pageSetup paperSize="9" scale="58" fitToHeight="0" orientation="landscape" horizontalDpi="300" verticalDpi="300" r:id="rId1"/>
  <rowBreaks count="4" manualBreakCount="4">
    <brk id="60" max="16383" man="1"/>
    <brk id="96" max="16383" man="1"/>
    <brk id="168" max="16383" man="1"/>
    <brk id="2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9"/>
  <sheetViews>
    <sheetView tabSelected="1" topLeftCell="C76" zoomScale="84" zoomScaleNormal="84" zoomScaleSheetLayoutView="80" workbookViewId="0">
      <selection activeCell="W78" sqref="W78"/>
    </sheetView>
  </sheetViews>
  <sheetFormatPr defaultRowHeight="12.75" x14ac:dyDescent="0.2"/>
  <cols>
    <col min="4" max="4" width="11.140625" customWidth="1"/>
    <col min="8" max="8" width="11.140625" customWidth="1"/>
    <col min="9" max="9" width="13.85546875" customWidth="1"/>
    <col min="10" max="10" width="12.28515625" customWidth="1"/>
    <col min="11" max="11" width="12.140625" customWidth="1"/>
    <col min="12" max="12" width="14.140625" customWidth="1"/>
    <col min="13" max="13" width="13.7109375" customWidth="1"/>
    <col min="14" max="14" width="12.7109375" customWidth="1"/>
    <col min="17" max="18" width="11.85546875" customWidth="1"/>
    <col min="21" max="21" width="12.28515625" customWidth="1"/>
  </cols>
  <sheetData>
    <row r="1" spans="1:21" ht="15" customHeight="1" x14ac:dyDescent="0.25">
      <c r="A1" s="8"/>
      <c r="B1" s="9" t="s">
        <v>0</v>
      </c>
      <c r="C1" s="136">
        <v>2018</v>
      </c>
      <c r="D1" s="137"/>
      <c r="E1" s="10"/>
      <c r="F1" s="11"/>
      <c r="G1" s="11"/>
      <c r="H1" s="10"/>
      <c r="I1" s="10"/>
      <c r="J1" s="11"/>
      <c r="K1" s="11"/>
      <c r="L1" s="11"/>
      <c r="M1" s="10"/>
      <c r="N1" s="10"/>
      <c r="O1" s="11"/>
      <c r="P1" s="10"/>
      <c r="Q1" s="10"/>
      <c r="R1" s="10"/>
      <c r="S1" s="10"/>
      <c r="T1" s="10"/>
      <c r="U1" s="10"/>
    </row>
    <row r="2" spans="1:21" x14ac:dyDescent="0.2">
      <c r="A2" s="116" t="s">
        <v>1</v>
      </c>
      <c r="B2" s="116" t="s">
        <v>2</v>
      </c>
      <c r="C2" s="144" t="s">
        <v>3</v>
      </c>
      <c r="D2" s="147" t="s">
        <v>4</v>
      </c>
      <c r="E2" s="148"/>
      <c r="F2" s="116" t="s">
        <v>50</v>
      </c>
      <c r="G2" s="116" t="s">
        <v>51</v>
      </c>
      <c r="H2" s="138" t="s">
        <v>47</v>
      </c>
      <c r="I2" s="139"/>
      <c r="J2" s="116" t="s">
        <v>46</v>
      </c>
      <c r="K2" s="116" t="s">
        <v>45</v>
      </c>
      <c r="L2" s="116" t="s">
        <v>5</v>
      </c>
      <c r="M2" s="116" t="s">
        <v>44</v>
      </c>
      <c r="N2" s="116" t="s">
        <v>43</v>
      </c>
      <c r="O2" s="116" t="s">
        <v>40</v>
      </c>
      <c r="P2" s="116" t="s">
        <v>41</v>
      </c>
      <c r="Q2" s="116" t="s">
        <v>37</v>
      </c>
      <c r="R2" s="116" t="s">
        <v>61</v>
      </c>
      <c r="S2" s="116" t="s">
        <v>38</v>
      </c>
      <c r="T2" s="116" t="s">
        <v>39</v>
      </c>
      <c r="U2" s="116" t="s">
        <v>42</v>
      </c>
    </row>
    <row r="3" spans="1:21" x14ac:dyDescent="0.2">
      <c r="A3" s="117"/>
      <c r="B3" s="117"/>
      <c r="C3" s="145"/>
      <c r="D3" s="149"/>
      <c r="E3" s="150"/>
      <c r="F3" s="117"/>
      <c r="G3" s="117"/>
      <c r="H3" s="140"/>
      <c r="I3" s="141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x14ac:dyDescent="0.2">
      <c r="A4" s="117"/>
      <c r="B4" s="117"/>
      <c r="C4" s="145"/>
      <c r="D4" s="151"/>
      <c r="E4" s="152"/>
      <c r="F4" s="117"/>
      <c r="G4" s="117"/>
      <c r="H4" s="142"/>
      <c r="I4" s="143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ht="35.25" customHeight="1" x14ac:dyDescent="0.2">
      <c r="A5" s="118"/>
      <c r="B5" s="118"/>
      <c r="C5" s="146"/>
      <c r="D5" s="32" t="s">
        <v>6</v>
      </c>
      <c r="E5" s="32" t="s">
        <v>7</v>
      </c>
      <c r="F5" s="118"/>
      <c r="G5" s="118"/>
      <c r="H5" s="109" t="s">
        <v>48</v>
      </c>
      <c r="I5" s="109" t="s">
        <v>49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x14ac:dyDescent="0.2">
      <c r="A6" s="12">
        <v>1</v>
      </c>
      <c r="B6" s="12">
        <v>2</v>
      </c>
      <c r="C6" s="12">
        <v>3</v>
      </c>
      <c r="D6" s="22">
        <v>4</v>
      </c>
      <c r="E6" s="22">
        <v>5</v>
      </c>
      <c r="F6" s="22">
        <v>11</v>
      </c>
      <c r="G6" s="22">
        <v>11</v>
      </c>
      <c r="H6" s="12"/>
      <c r="I6" s="12"/>
      <c r="J6" s="12">
        <v>8</v>
      </c>
      <c r="K6" s="12">
        <v>9</v>
      </c>
      <c r="L6" s="12">
        <v>10</v>
      </c>
      <c r="M6" s="12">
        <v>17</v>
      </c>
      <c r="N6" s="12">
        <v>18</v>
      </c>
      <c r="O6" s="12">
        <v>14</v>
      </c>
      <c r="P6" s="12">
        <v>15</v>
      </c>
      <c r="Q6" s="12">
        <v>20</v>
      </c>
      <c r="R6" s="12"/>
      <c r="S6" s="12">
        <v>21</v>
      </c>
      <c r="T6" s="12">
        <v>22</v>
      </c>
      <c r="U6" s="13">
        <v>23</v>
      </c>
    </row>
    <row r="7" spans="1:21" x14ac:dyDescent="0.2">
      <c r="A7" s="119">
        <v>1</v>
      </c>
      <c r="B7" s="125" t="s">
        <v>36</v>
      </c>
      <c r="C7" s="128" t="s">
        <v>21</v>
      </c>
      <c r="D7" s="24" t="s">
        <v>8</v>
      </c>
      <c r="E7" s="90">
        <v>2797.16</v>
      </c>
      <c r="F7" s="91">
        <v>5.98</v>
      </c>
      <c r="G7" s="91">
        <v>45</v>
      </c>
      <c r="H7" s="92">
        <v>16727.02</v>
      </c>
      <c r="I7" s="92">
        <v>125872.2</v>
      </c>
      <c r="J7" s="20">
        <f>(E7*F7)</f>
        <v>16727.016800000001</v>
      </c>
      <c r="K7" s="20">
        <f>SUM(E7*G7)</f>
        <v>125872.2</v>
      </c>
      <c r="L7" s="20">
        <f>SUM(J7,K7)</f>
        <v>142599.21679999999</v>
      </c>
      <c r="M7" s="21">
        <f>SUM(J7-H7)</f>
        <v>-3.1999999991967343E-3</v>
      </c>
      <c r="N7" s="21">
        <f>SUM(K7-I7)</f>
        <v>0</v>
      </c>
      <c r="O7" s="20"/>
      <c r="P7" s="20"/>
      <c r="Q7" s="97"/>
      <c r="R7" s="97"/>
      <c r="S7" s="97"/>
      <c r="T7" s="21"/>
      <c r="U7" s="18"/>
    </row>
    <row r="8" spans="1:21" x14ac:dyDescent="0.2">
      <c r="A8" s="120"/>
      <c r="B8" s="126"/>
      <c r="C8" s="129"/>
      <c r="D8" s="27" t="s">
        <v>9</v>
      </c>
      <c r="E8" s="93">
        <v>2529.88</v>
      </c>
      <c r="F8" s="91">
        <v>5.98</v>
      </c>
      <c r="G8" s="91">
        <v>45</v>
      </c>
      <c r="H8" s="92">
        <v>15128.68</v>
      </c>
      <c r="I8" s="92">
        <v>113844.6</v>
      </c>
      <c r="J8" s="20">
        <f t="shared" ref="J8:J21" si="0">(E8*F8)</f>
        <v>15128.682400000002</v>
      </c>
      <c r="K8" s="20">
        <f>SUM(E8*G8)</f>
        <v>113844.6</v>
      </c>
      <c r="L8" s="20">
        <f t="shared" ref="L8:L9" si="1">SUM(J8,K8)</f>
        <v>128973.28240000001</v>
      </c>
      <c r="M8" s="21">
        <f t="shared" ref="M8:N9" si="2">SUM(J8-H8)</f>
        <v>2.4000000012165401E-3</v>
      </c>
      <c r="N8" s="21">
        <f t="shared" si="2"/>
        <v>0</v>
      </c>
      <c r="O8" s="2"/>
      <c r="P8" s="2"/>
      <c r="Q8" s="98"/>
      <c r="R8" s="97"/>
      <c r="S8" s="98"/>
      <c r="T8" s="1"/>
      <c r="U8" s="19"/>
    </row>
    <row r="9" spans="1:21" x14ac:dyDescent="0.2">
      <c r="A9" s="120"/>
      <c r="B9" s="126"/>
      <c r="C9" s="129"/>
      <c r="D9" s="27" t="s">
        <v>10</v>
      </c>
      <c r="E9" s="93">
        <v>2974.42</v>
      </c>
      <c r="F9" s="91">
        <v>5.98</v>
      </c>
      <c r="G9" s="91">
        <v>45</v>
      </c>
      <c r="H9" s="92">
        <v>17787.03</v>
      </c>
      <c r="I9" s="92">
        <v>133848.9</v>
      </c>
      <c r="J9" s="20">
        <f t="shared" si="0"/>
        <v>17787.031600000002</v>
      </c>
      <c r="K9" s="20">
        <f>SUM(E9*G9)</f>
        <v>133848.9</v>
      </c>
      <c r="L9" s="20">
        <f t="shared" si="1"/>
        <v>151635.93160000001</v>
      </c>
      <c r="M9" s="21">
        <f t="shared" si="2"/>
        <v>1.6000000032363459E-3</v>
      </c>
      <c r="N9" s="21">
        <f t="shared" si="2"/>
        <v>0</v>
      </c>
      <c r="O9" s="2"/>
      <c r="P9" s="2"/>
      <c r="Q9" s="98"/>
      <c r="R9" s="97"/>
      <c r="S9" s="98"/>
      <c r="T9" s="1"/>
      <c r="U9" s="19"/>
    </row>
    <row r="10" spans="1:21" ht="24" x14ac:dyDescent="0.2">
      <c r="A10" s="120"/>
      <c r="B10" s="126"/>
      <c r="C10" s="129"/>
      <c r="D10" s="34" t="s">
        <v>52</v>
      </c>
      <c r="E10" s="16">
        <f>SUM(E7,E8,E9)</f>
        <v>8301.4599999999991</v>
      </c>
      <c r="F10" s="16"/>
      <c r="G10" s="16"/>
      <c r="H10" s="44">
        <f>SUM(H7:H9)</f>
        <v>49642.729999999996</v>
      </c>
      <c r="I10" s="44">
        <f>SUM(I7:I9)</f>
        <v>373565.69999999995</v>
      </c>
      <c r="J10" s="16">
        <f t="shared" ref="J10:T10" si="3">SUM(J7,J8,J9)</f>
        <v>49642.730800000005</v>
      </c>
      <c r="K10" s="16">
        <f t="shared" si="3"/>
        <v>373565.69999999995</v>
      </c>
      <c r="L10" s="16">
        <f t="shared" si="3"/>
        <v>423208.43080000003</v>
      </c>
      <c r="M10" s="16">
        <f t="shared" si="3"/>
        <v>8.0000000525615178E-4</v>
      </c>
      <c r="N10" s="16">
        <f t="shared" si="3"/>
        <v>0</v>
      </c>
      <c r="O10" s="16">
        <f t="shared" si="3"/>
        <v>0</v>
      </c>
      <c r="P10" s="16">
        <f t="shared" si="3"/>
        <v>0</v>
      </c>
      <c r="Q10" s="99">
        <f>SUM(Q7,Q8,Q9)</f>
        <v>0</v>
      </c>
      <c r="R10" s="99"/>
      <c r="S10" s="99">
        <f t="shared" si="3"/>
        <v>0</v>
      </c>
      <c r="T10" s="16">
        <f t="shared" si="3"/>
        <v>0</v>
      </c>
      <c r="U10" s="17"/>
    </row>
    <row r="11" spans="1:21" x14ac:dyDescent="0.2">
      <c r="A11" s="120"/>
      <c r="B11" s="126"/>
      <c r="C11" s="129"/>
      <c r="D11" s="27" t="s">
        <v>11</v>
      </c>
      <c r="E11" s="93">
        <v>2851.2</v>
      </c>
      <c r="F11" s="91">
        <v>5.98</v>
      </c>
      <c r="G11" s="91">
        <v>45</v>
      </c>
      <c r="H11" s="92">
        <v>17050.18</v>
      </c>
      <c r="I11" s="92">
        <v>128304</v>
      </c>
      <c r="J11" s="20">
        <f t="shared" si="0"/>
        <v>17050.175999999999</v>
      </c>
      <c r="K11" s="20">
        <f>(E11*G11)</f>
        <v>128303.99999999999</v>
      </c>
      <c r="L11" s="20">
        <f>SUM(J11,K11)</f>
        <v>145354.17599999998</v>
      </c>
      <c r="M11" s="21">
        <f>SUM(J11-H11)</f>
        <v>-4.0000000008149073E-3</v>
      </c>
      <c r="N11" s="21">
        <f>SUM(K11-I11)</f>
        <v>-1.4551915228366852E-11</v>
      </c>
      <c r="O11" s="2"/>
      <c r="P11" s="2"/>
      <c r="Q11" s="98"/>
      <c r="R11" s="97"/>
      <c r="S11" s="98"/>
      <c r="T11" s="1"/>
      <c r="U11" s="19"/>
    </row>
    <row r="12" spans="1:21" x14ac:dyDescent="0.2">
      <c r="A12" s="120"/>
      <c r="B12" s="126"/>
      <c r="C12" s="129"/>
      <c r="D12" s="27" t="s">
        <v>12</v>
      </c>
      <c r="E12" s="93">
        <v>3304.2</v>
      </c>
      <c r="F12" s="91">
        <v>5.98</v>
      </c>
      <c r="G12" s="91">
        <v>45</v>
      </c>
      <c r="H12" s="92">
        <v>19759.12</v>
      </c>
      <c r="I12" s="92">
        <v>148689</v>
      </c>
      <c r="J12" s="20">
        <f t="shared" si="0"/>
        <v>19759.116000000002</v>
      </c>
      <c r="K12" s="20">
        <f>(E12*G12)</f>
        <v>148689</v>
      </c>
      <c r="L12" s="20">
        <f t="shared" ref="L12:L13" si="4">SUM(J12,K12)</f>
        <v>168448.11600000001</v>
      </c>
      <c r="M12" s="21">
        <f t="shared" ref="M12:N13" si="5">SUM(J12-H12)</f>
        <v>-3.9999999971769284E-3</v>
      </c>
      <c r="N12" s="21">
        <f t="shared" si="5"/>
        <v>0</v>
      </c>
      <c r="O12" s="2"/>
      <c r="P12" s="2"/>
      <c r="Q12" s="98"/>
      <c r="R12" s="97"/>
      <c r="S12" s="98"/>
      <c r="T12" s="1"/>
      <c r="U12" s="19"/>
    </row>
    <row r="13" spans="1:21" x14ac:dyDescent="0.2">
      <c r="A13" s="120"/>
      <c r="B13" s="126"/>
      <c r="C13" s="129"/>
      <c r="D13" s="27" t="s">
        <v>13</v>
      </c>
      <c r="E13" s="93">
        <v>3296.1</v>
      </c>
      <c r="F13" s="91">
        <v>5.98</v>
      </c>
      <c r="G13" s="91">
        <v>45</v>
      </c>
      <c r="H13" s="92">
        <v>19710.68</v>
      </c>
      <c r="I13" s="92">
        <v>148324.5</v>
      </c>
      <c r="J13" s="20">
        <f t="shared" si="0"/>
        <v>19710.678</v>
      </c>
      <c r="K13" s="20">
        <f>(E13*G13)</f>
        <v>148324.5</v>
      </c>
      <c r="L13" s="20">
        <f t="shared" si="4"/>
        <v>168035.17800000001</v>
      </c>
      <c r="M13" s="21">
        <f t="shared" si="5"/>
        <v>-2.0000000004074536E-3</v>
      </c>
      <c r="N13" s="21">
        <f t="shared" si="5"/>
        <v>0</v>
      </c>
      <c r="O13" s="2"/>
      <c r="P13" s="2"/>
      <c r="Q13" s="98"/>
      <c r="R13" s="97"/>
      <c r="S13" s="98"/>
      <c r="T13" s="1"/>
      <c r="U13" s="19"/>
    </row>
    <row r="14" spans="1:21" ht="24" x14ac:dyDescent="0.2">
      <c r="A14" s="120"/>
      <c r="B14" s="126"/>
      <c r="C14" s="129"/>
      <c r="D14" s="34" t="s">
        <v>53</v>
      </c>
      <c r="E14" s="16">
        <f>SUM(E11,E12,E13)</f>
        <v>9451.5</v>
      </c>
      <c r="F14" s="16"/>
      <c r="G14" s="16"/>
      <c r="H14" s="44">
        <f>SUM(H11:H13)</f>
        <v>56519.98</v>
      </c>
      <c r="I14" s="44">
        <f>SUM(I11:I13)</f>
        <v>425317.5</v>
      </c>
      <c r="J14" s="16">
        <f t="shared" ref="J14:T14" si="6">SUM(J11,J12,J13)</f>
        <v>56519.97</v>
      </c>
      <c r="K14" s="16">
        <f t="shared" si="6"/>
        <v>425317.5</v>
      </c>
      <c r="L14" s="16">
        <f t="shared" si="6"/>
        <v>481837.47000000003</v>
      </c>
      <c r="M14" s="16">
        <f t="shared" si="6"/>
        <v>-9.9999999983992893E-3</v>
      </c>
      <c r="N14" s="16">
        <f t="shared" si="6"/>
        <v>-1.4551915228366852E-11</v>
      </c>
      <c r="O14" s="16">
        <f t="shared" si="6"/>
        <v>0</v>
      </c>
      <c r="P14" s="16">
        <f t="shared" si="6"/>
        <v>0</v>
      </c>
      <c r="Q14" s="99">
        <f t="shared" si="6"/>
        <v>0</v>
      </c>
      <c r="R14" s="99"/>
      <c r="S14" s="99">
        <f t="shared" si="6"/>
        <v>0</v>
      </c>
      <c r="T14" s="16">
        <f t="shared" si="6"/>
        <v>0</v>
      </c>
      <c r="U14" s="17"/>
    </row>
    <row r="15" spans="1:21" x14ac:dyDescent="0.2">
      <c r="A15" s="120"/>
      <c r="B15" s="134"/>
      <c r="C15" s="129"/>
      <c r="D15" s="27" t="s">
        <v>14</v>
      </c>
      <c r="E15" s="93">
        <v>3454.44</v>
      </c>
      <c r="F15" s="91">
        <v>5.98</v>
      </c>
      <c r="G15" s="91">
        <v>45</v>
      </c>
      <c r="H15" s="92">
        <v>20657.55</v>
      </c>
      <c r="I15" s="92">
        <v>155449.79999999999</v>
      </c>
      <c r="J15" s="20">
        <f t="shared" si="0"/>
        <v>20657.551200000002</v>
      </c>
      <c r="K15" s="20">
        <f>(E15*G15)</f>
        <v>155449.79999999999</v>
      </c>
      <c r="L15" s="20">
        <f>SUM(J15,K15)</f>
        <v>176107.35119999998</v>
      </c>
      <c r="M15" s="21">
        <f>SUM(J15-H15)</f>
        <v>1.2000000024272595E-3</v>
      </c>
      <c r="N15" s="21">
        <f>SUM(K15-I15)</f>
        <v>0</v>
      </c>
      <c r="O15" s="2"/>
      <c r="P15" s="2"/>
      <c r="Q15" s="98"/>
      <c r="R15" s="97"/>
      <c r="S15" s="98"/>
      <c r="T15" s="1"/>
      <c r="U15" s="19"/>
    </row>
    <row r="16" spans="1:21" x14ac:dyDescent="0.2">
      <c r="A16" s="120"/>
      <c r="B16" s="134"/>
      <c r="C16" s="129"/>
      <c r="D16" s="27" t="s">
        <v>15</v>
      </c>
      <c r="E16" s="93">
        <v>2340.3000000000002</v>
      </c>
      <c r="F16" s="91">
        <v>5.98</v>
      </c>
      <c r="G16" s="91">
        <v>45</v>
      </c>
      <c r="H16" s="92">
        <v>13994.99</v>
      </c>
      <c r="I16" s="92">
        <v>105313.5</v>
      </c>
      <c r="J16" s="20">
        <f t="shared" si="0"/>
        <v>13994.994000000002</v>
      </c>
      <c r="K16" s="20">
        <f>(E16*G16)</f>
        <v>105313.50000000001</v>
      </c>
      <c r="L16" s="20">
        <f t="shared" ref="L16:L17" si="7">SUM(J16,K16)</f>
        <v>119308.49400000002</v>
      </c>
      <c r="M16" s="21">
        <f t="shared" ref="M16:N17" si="8">SUM(J16-H16)</f>
        <v>4.0000000026338967E-3</v>
      </c>
      <c r="N16" s="21">
        <f t="shared" si="8"/>
        <v>1.4551915228366852E-11</v>
      </c>
      <c r="O16" s="2"/>
      <c r="P16" s="2"/>
      <c r="Q16" s="98">
        <v>2953375.38</v>
      </c>
      <c r="R16" s="97"/>
      <c r="S16" s="98"/>
      <c r="T16" s="1"/>
      <c r="U16" s="19"/>
    </row>
    <row r="17" spans="1:21" x14ac:dyDescent="0.2">
      <c r="A17" s="120"/>
      <c r="B17" s="134"/>
      <c r="C17" s="129"/>
      <c r="D17" s="27" t="s">
        <v>16</v>
      </c>
      <c r="E17" s="93">
        <v>2919.3</v>
      </c>
      <c r="F17" s="91">
        <v>5.98</v>
      </c>
      <c r="G17" s="91">
        <v>45</v>
      </c>
      <c r="H17" s="92"/>
      <c r="I17" s="92"/>
      <c r="J17" s="20">
        <f t="shared" si="0"/>
        <v>17457.414000000001</v>
      </c>
      <c r="K17" s="20">
        <f>(E17*G17)</f>
        <v>131368.5</v>
      </c>
      <c r="L17" s="20">
        <f t="shared" si="7"/>
        <v>148825.91399999999</v>
      </c>
      <c r="M17" s="21">
        <f t="shared" si="8"/>
        <v>17457.414000000001</v>
      </c>
      <c r="N17" s="21">
        <f t="shared" si="8"/>
        <v>131368.5</v>
      </c>
      <c r="O17" s="2"/>
      <c r="P17" s="2"/>
      <c r="Q17" s="98"/>
      <c r="R17" s="97"/>
      <c r="S17" s="98"/>
      <c r="T17" s="1"/>
      <c r="U17" s="19"/>
    </row>
    <row r="18" spans="1:21" ht="24" x14ac:dyDescent="0.2">
      <c r="A18" s="120"/>
      <c r="B18" s="134"/>
      <c r="C18" s="129"/>
      <c r="D18" s="34" t="s">
        <v>54</v>
      </c>
      <c r="E18" s="16">
        <f>SUM(E15,E16,E17)</f>
        <v>8714.0400000000009</v>
      </c>
      <c r="F18" s="16"/>
      <c r="G18" s="16"/>
      <c r="H18" s="44">
        <f>SUM(H15:H17)</f>
        <v>34652.54</v>
      </c>
      <c r="I18" s="44">
        <f>SUM(I15:I17)</f>
        <v>260763.3</v>
      </c>
      <c r="J18" s="16">
        <f t="shared" ref="J18:T18" si="9">SUM(J15,J16,J17)</f>
        <v>52109.959200000012</v>
      </c>
      <c r="K18" s="16">
        <f t="shared" si="9"/>
        <v>392131.8</v>
      </c>
      <c r="L18" s="16">
        <f t="shared" si="9"/>
        <v>444241.75919999997</v>
      </c>
      <c r="M18" s="16">
        <f t="shared" si="9"/>
        <v>17457.419200000004</v>
      </c>
      <c r="N18" s="16">
        <f t="shared" si="9"/>
        <v>131368.5</v>
      </c>
      <c r="O18" s="16">
        <f t="shared" si="9"/>
        <v>0</v>
      </c>
      <c r="P18" s="16">
        <f t="shared" si="9"/>
        <v>0</v>
      </c>
      <c r="Q18" s="99">
        <f t="shared" si="9"/>
        <v>2953375.38</v>
      </c>
      <c r="R18" s="99"/>
      <c r="S18" s="99">
        <f t="shared" si="9"/>
        <v>0</v>
      </c>
      <c r="T18" s="16">
        <f t="shared" si="9"/>
        <v>0</v>
      </c>
      <c r="U18" s="17"/>
    </row>
    <row r="19" spans="1:21" x14ac:dyDescent="0.2">
      <c r="A19" s="120"/>
      <c r="B19" s="134"/>
      <c r="C19" s="129"/>
      <c r="D19" s="27" t="s">
        <v>17</v>
      </c>
      <c r="E19" s="93"/>
      <c r="F19" s="91">
        <v>5.98</v>
      </c>
      <c r="G19" s="91">
        <v>45</v>
      </c>
      <c r="H19" s="92"/>
      <c r="I19" s="92"/>
      <c r="J19" s="20">
        <f t="shared" si="0"/>
        <v>0</v>
      </c>
      <c r="K19" s="20">
        <f>(E19*G19)</f>
        <v>0</v>
      </c>
      <c r="L19" s="20">
        <f>SUM(J19,K19)</f>
        <v>0</v>
      </c>
      <c r="M19" s="21">
        <f>SUM(J19-H19)</f>
        <v>0</v>
      </c>
      <c r="N19" s="21">
        <f>SUM(K19-I19)</f>
        <v>0</v>
      </c>
      <c r="O19" s="2"/>
      <c r="P19" s="2"/>
      <c r="Q19" s="98"/>
      <c r="R19" s="97"/>
      <c r="S19" s="98"/>
      <c r="T19" s="1"/>
      <c r="U19" s="19"/>
    </row>
    <row r="20" spans="1:21" x14ac:dyDescent="0.2">
      <c r="A20" s="120"/>
      <c r="B20" s="134"/>
      <c r="C20" s="129"/>
      <c r="D20" s="27" t="s">
        <v>18</v>
      </c>
      <c r="E20" s="93"/>
      <c r="F20" s="91">
        <v>5.98</v>
      </c>
      <c r="G20" s="91">
        <v>45</v>
      </c>
      <c r="H20" s="92"/>
      <c r="I20" s="92"/>
      <c r="J20" s="20">
        <f t="shared" si="0"/>
        <v>0</v>
      </c>
      <c r="K20" s="20">
        <f>(E20*G20)</f>
        <v>0</v>
      </c>
      <c r="L20" s="20">
        <f t="shared" ref="L20:L21" si="10">SUM(J20,K20)</f>
        <v>0</v>
      </c>
      <c r="M20" s="21">
        <f t="shared" ref="M20:N21" si="11">SUM(J20-H20)</f>
        <v>0</v>
      </c>
      <c r="N20" s="21">
        <f t="shared" si="11"/>
        <v>0</v>
      </c>
      <c r="O20" s="2"/>
      <c r="P20" s="2"/>
      <c r="Q20" s="98"/>
      <c r="R20" s="97"/>
      <c r="S20" s="98"/>
      <c r="T20" s="1"/>
      <c r="U20" s="19"/>
    </row>
    <row r="21" spans="1:21" x14ac:dyDescent="0.2">
      <c r="A21" s="121"/>
      <c r="B21" s="135"/>
      <c r="C21" s="130"/>
      <c r="D21" s="27" t="s">
        <v>19</v>
      </c>
      <c r="E21" s="93"/>
      <c r="F21" s="91">
        <v>5.98</v>
      </c>
      <c r="G21" s="91">
        <v>45</v>
      </c>
      <c r="H21" s="92"/>
      <c r="I21" s="92"/>
      <c r="J21" s="20">
        <f t="shared" si="0"/>
        <v>0</v>
      </c>
      <c r="K21" s="20">
        <f>(E21*G21)</f>
        <v>0</v>
      </c>
      <c r="L21" s="20">
        <f t="shared" si="10"/>
        <v>0</v>
      </c>
      <c r="M21" s="21">
        <f t="shared" si="11"/>
        <v>0</v>
      </c>
      <c r="N21" s="21">
        <f t="shared" si="11"/>
        <v>0</v>
      </c>
      <c r="O21" s="2"/>
      <c r="P21" s="2"/>
      <c r="Q21" s="98"/>
      <c r="R21" s="97"/>
      <c r="S21" s="98"/>
      <c r="T21" s="1"/>
      <c r="U21" s="19"/>
    </row>
    <row r="22" spans="1:21" ht="24" x14ac:dyDescent="0.2">
      <c r="A22" s="14"/>
      <c r="B22" s="14"/>
      <c r="C22" s="23"/>
      <c r="D22" s="34" t="s">
        <v>55</v>
      </c>
      <c r="E22" s="16">
        <f>SUM(E19,E20,E21)</f>
        <v>0</v>
      </c>
      <c r="F22" s="16"/>
      <c r="G22" s="16"/>
      <c r="H22" s="44">
        <f>SUM(H19:H21)</f>
        <v>0</v>
      </c>
      <c r="I22" s="44">
        <f>SUM(I19:I21)</f>
        <v>0</v>
      </c>
      <c r="J22" s="16">
        <f t="shared" ref="J22:T22" si="12">SUM(J19,J20,J21)</f>
        <v>0</v>
      </c>
      <c r="K22" s="16">
        <f t="shared" si="12"/>
        <v>0</v>
      </c>
      <c r="L22" s="16">
        <f t="shared" si="12"/>
        <v>0</v>
      </c>
      <c r="M22" s="16">
        <f t="shared" si="12"/>
        <v>0</v>
      </c>
      <c r="N22" s="16">
        <f t="shared" si="12"/>
        <v>0</v>
      </c>
      <c r="O22" s="16">
        <f t="shared" si="12"/>
        <v>0</v>
      </c>
      <c r="P22" s="16">
        <f t="shared" si="12"/>
        <v>0</v>
      </c>
      <c r="Q22" s="99">
        <f t="shared" si="12"/>
        <v>0</v>
      </c>
      <c r="R22" s="99"/>
      <c r="S22" s="99">
        <f t="shared" si="12"/>
        <v>0</v>
      </c>
      <c r="T22" s="16">
        <f t="shared" si="12"/>
        <v>0</v>
      </c>
      <c r="U22" s="17"/>
    </row>
    <row r="23" spans="1:21" ht="21.75" customHeight="1" x14ac:dyDescent="0.2">
      <c r="A23" s="73"/>
      <c r="B23" s="73"/>
      <c r="C23" s="74"/>
      <c r="D23" s="72" t="s">
        <v>58</v>
      </c>
      <c r="E23" s="75">
        <f>SUM(E10+E14+E18+E22)</f>
        <v>26467</v>
      </c>
      <c r="F23" s="75"/>
      <c r="G23" s="75"/>
      <c r="H23" s="75">
        <f t="shared" ref="H23:T23" si="13">SUM(H10+H14+H18+H22)</f>
        <v>140815.25</v>
      </c>
      <c r="I23" s="75">
        <f t="shared" si="13"/>
        <v>1059646.5</v>
      </c>
      <c r="J23" s="75">
        <f t="shared" si="13"/>
        <v>158272.66000000003</v>
      </c>
      <c r="K23" s="75">
        <f t="shared" si="13"/>
        <v>1191015</v>
      </c>
      <c r="L23" s="75">
        <f t="shared" si="13"/>
        <v>1349287.6600000001</v>
      </c>
      <c r="M23" s="75">
        <f t="shared" si="13"/>
        <v>17457.410000000011</v>
      </c>
      <c r="N23" s="75">
        <f t="shared" si="13"/>
        <v>131368.5</v>
      </c>
      <c r="O23" s="75">
        <f t="shared" si="13"/>
        <v>0</v>
      </c>
      <c r="P23" s="75">
        <f t="shared" si="13"/>
        <v>0</v>
      </c>
      <c r="Q23" s="100">
        <f>SUM(Q10+Q14+Q18+Q22)</f>
        <v>2953375.38</v>
      </c>
      <c r="R23" s="100"/>
      <c r="S23" s="100">
        <f t="shared" si="13"/>
        <v>0</v>
      </c>
      <c r="T23" s="75">
        <f t="shared" si="13"/>
        <v>0</v>
      </c>
      <c r="U23" s="77"/>
    </row>
    <row r="24" spans="1:21" ht="36" x14ac:dyDescent="0.2">
      <c r="A24" s="38"/>
      <c r="B24" s="38"/>
      <c r="C24" s="39"/>
      <c r="D24" s="40" t="s">
        <v>59</v>
      </c>
      <c r="E24" s="41">
        <f>E23+'2017'!E24</f>
        <v>485947.64999999997</v>
      </c>
      <c r="F24" s="41"/>
      <c r="G24" s="41"/>
      <c r="H24" s="41">
        <f>H23+'2017'!H24</f>
        <v>2404824.64</v>
      </c>
      <c r="I24" s="41">
        <f>I23+'2017'!I24</f>
        <v>10036163.65</v>
      </c>
      <c r="J24" s="41">
        <f>J23+'2017'!J24</f>
        <v>2422282.0673000002</v>
      </c>
      <c r="K24" s="41">
        <f>K23+'2017'!K24</f>
        <v>10167532.15</v>
      </c>
      <c r="L24" s="41">
        <f>L23+'2017'!L24</f>
        <v>12589814.2173</v>
      </c>
      <c r="M24" s="41">
        <f>M23+'2017'!M24</f>
        <v>17457.42729999989</v>
      </c>
      <c r="N24" s="41">
        <f>N23+'2017'!N24</f>
        <v>131368.5</v>
      </c>
      <c r="O24" s="41">
        <f>O23+'2017'!O24</f>
        <v>0</v>
      </c>
      <c r="P24" s="41">
        <f>P23+'2017'!P24</f>
        <v>0</v>
      </c>
      <c r="Q24" s="41">
        <f>Q23+'2017'!Q24</f>
        <v>6124753.5800000001</v>
      </c>
      <c r="R24" s="41">
        <f>I24-Q24</f>
        <v>3911410.0700000003</v>
      </c>
      <c r="S24" s="41">
        <f>S23+'2017'!S24</f>
        <v>0</v>
      </c>
      <c r="T24" s="41">
        <f>T23+'2017'!T24</f>
        <v>0</v>
      </c>
      <c r="U24" s="41"/>
    </row>
    <row r="25" spans="1:21" x14ac:dyDescent="0.2">
      <c r="A25" s="119">
        <v>2</v>
      </c>
      <c r="B25" s="125" t="s">
        <v>32</v>
      </c>
      <c r="C25" s="131" t="s">
        <v>22</v>
      </c>
      <c r="D25" s="5" t="s">
        <v>8</v>
      </c>
      <c r="E25" s="94">
        <v>637.9</v>
      </c>
      <c r="F25" s="91">
        <v>5.98</v>
      </c>
      <c r="G25" s="91">
        <v>45</v>
      </c>
      <c r="H25" s="92">
        <v>3814.64</v>
      </c>
      <c r="I25" s="92">
        <v>28705.5</v>
      </c>
      <c r="J25" s="2">
        <f>(E25*F25)</f>
        <v>3814.6420000000003</v>
      </c>
      <c r="K25" s="2">
        <f>(E25*G25)</f>
        <v>28705.5</v>
      </c>
      <c r="L25" s="20">
        <f>SUM(J25,K25)</f>
        <v>32520.142</v>
      </c>
      <c r="M25" s="21">
        <f>SUM(J25-H25)</f>
        <v>2.0000000004074536E-3</v>
      </c>
      <c r="N25" s="21">
        <f>SUM(K25-I25)</f>
        <v>0</v>
      </c>
      <c r="O25" s="2"/>
      <c r="P25" s="2"/>
      <c r="Q25" s="98"/>
      <c r="R25" s="97"/>
      <c r="S25" s="98"/>
      <c r="T25" s="1"/>
      <c r="U25" s="19"/>
    </row>
    <row r="26" spans="1:21" x14ac:dyDescent="0.2">
      <c r="A26" s="120"/>
      <c r="B26" s="126"/>
      <c r="C26" s="132"/>
      <c r="D26" s="5" t="s">
        <v>9</v>
      </c>
      <c r="E26" s="95">
        <v>548.32000000000005</v>
      </c>
      <c r="F26" s="91">
        <v>5.98</v>
      </c>
      <c r="G26" s="91">
        <v>45</v>
      </c>
      <c r="H26" s="92">
        <v>3278.95</v>
      </c>
      <c r="I26" s="92">
        <v>24674.400000000001</v>
      </c>
      <c r="J26" s="2">
        <f>(E26*F26)</f>
        <v>3278.9536000000007</v>
      </c>
      <c r="K26" s="2">
        <f t="shared" ref="K26:K27" si="14">(E26*G26)</f>
        <v>24674.400000000001</v>
      </c>
      <c r="L26" s="20">
        <f t="shared" ref="L26:L27" si="15">SUM(J26,K26)</f>
        <v>27953.353600000002</v>
      </c>
      <c r="M26" s="21">
        <f t="shared" ref="M26:N27" si="16">SUM(J26-H26)</f>
        <v>3.6000000009153155E-3</v>
      </c>
      <c r="N26" s="21">
        <f t="shared" si="16"/>
        <v>0</v>
      </c>
      <c r="O26" s="2"/>
      <c r="P26" s="2"/>
      <c r="Q26" s="98"/>
      <c r="R26" s="97"/>
      <c r="S26" s="98"/>
      <c r="T26" s="1"/>
      <c r="U26" s="19"/>
    </row>
    <row r="27" spans="1:21" x14ac:dyDescent="0.2">
      <c r="A27" s="120"/>
      <c r="B27" s="126"/>
      <c r="C27" s="132"/>
      <c r="D27" s="5" t="s">
        <v>10</v>
      </c>
      <c r="E27" s="95">
        <v>704.96</v>
      </c>
      <c r="F27" s="91">
        <v>5.98</v>
      </c>
      <c r="G27" s="91">
        <v>45</v>
      </c>
      <c r="H27" s="92">
        <v>4215.66</v>
      </c>
      <c r="I27" s="92">
        <v>31723.200000000001</v>
      </c>
      <c r="J27" s="2">
        <f>(E27*F27)</f>
        <v>4215.6608000000006</v>
      </c>
      <c r="K27" s="2">
        <f t="shared" si="14"/>
        <v>31723.200000000001</v>
      </c>
      <c r="L27" s="20">
        <f t="shared" si="15"/>
        <v>35938.860800000002</v>
      </c>
      <c r="M27" s="21">
        <f t="shared" si="16"/>
        <v>8.0000000070867827E-4</v>
      </c>
      <c r="N27" s="21">
        <f t="shared" si="16"/>
        <v>0</v>
      </c>
      <c r="O27" s="2"/>
      <c r="P27" s="2"/>
      <c r="Q27" s="98">
        <v>107640</v>
      </c>
      <c r="R27" s="97"/>
      <c r="S27" s="98"/>
      <c r="T27" s="1"/>
      <c r="U27" s="19"/>
    </row>
    <row r="28" spans="1:21" ht="24" x14ac:dyDescent="0.2">
      <c r="A28" s="120"/>
      <c r="B28" s="126"/>
      <c r="C28" s="132"/>
      <c r="D28" s="34" t="s">
        <v>52</v>
      </c>
      <c r="E28" s="16">
        <f>SUM(E25,E26,E27)</f>
        <v>1891.18</v>
      </c>
      <c r="F28" s="16"/>
      <c r="G28" s="16"/>
      <c r="H28" s="44">
        <f>SUM(H25:H27)</f>
        <v>11309.25</v>
      </c>
      <c r="I28" s="44">
        <f>SUM(I25:I27)</f>
        <v>85103.1</v>
      </c>
      <c r="J28" s="16">
        <f t="shared" ref="J28:T28" si="17">SUM(J25,J26,J27)</f>
        <v>11309.256400000002</v>
      </c>
      <c r="K28" s="16">
        <f t="shared" si="17"/>
        <v>85103.1</v>
      </c>
      <c r="L28" s="16">
        <f t="shared" si="17"/>
        <v>96412.356400000004</v>
      </c>
      <c r="M28" s="16">
        <f t="shared" si="17"/>
        <v>6.4000000020314474E-3</v>
      </c>
      <c r="N28" s="16">
        <f t="shared" si="17"/>
        <v>0</v>
      </c>
      <c r="O28" s="16">
        <f t="shared" si="17"/>
        <v>0</v>
      </c>
      <c r="P28" s="16">
        <f t="shared" si="17"/>
        <v>0</v>
      </c>
      <c r="Q28" s="99">
        <f t="shared" si="17"/>
        <v>107640</v>
      </c>
      <c r="R28" s="99"/>
      <c r="S28" s="99">
        <f t="shared" si="17"/>
        <v>0</v>
      </c>
      <c r="T28" s="16">
        <f t="shared" si="17"/>
        <v>0</v>
      </c>
      <c r="U28" s="17"/>
    </row>
    <row r="29" spans="1:21" x14ac:dyDescent="0.2">
      <c r="A29" s="120"/>
      <c r="B29" s="126"/>
      <c r="C29" s="132"/>
      <c r="D29" s="5" t="s">
        <v>11</v>
      </c>
      <c r="E29" s="94">
        <v>762.14</v>
      </c>
      <c r="F29" s="91">
        <v>5.98</v>
      </c>
      <c r="G29" s="91">
        <v>45</v>
      </c>
      <c r="H29" s="92">
        <v>4557.6000000000004</v>
      </c>
      <c r="I29" s="92">
        <v>34296.300000000003</v>
      </c>
      <c r="J29" s="2">
        <f>(E29*F29)</f>
        <v>4557.5972000000002</v>
      </c>
      <c r="K29" s="2">
        <f>(E29*G29)</f>
        <v>34296.300000000003</v>
      </c>
      <c r="L29" s="20">
        <f>SUM(J29,K29)</f>
        <v>38853.897200000007</v>
      </c>
      <c r="M29" s="21">
        <f>SUM(J29-H29)</f>
        <v>-2.8000000002066372E-3</v>
      </c>
      <c r="N29" s="21">
        <f>SUM(K29-I29)</f>
        <v>0</v>
      </c>
      <c r="O29" s="2"/>
      <c r="P29" s="2"/>
      <c r="Q29" s="98">
        <v>149600</v>
      </c>
      <c r="R29" s="97"/>
      <c r="S29" s="98"/>
      <c r="T29" s="1"/>
      <c r="U29" s="19"/>
    </row>
    <row r="30" spans="1:21" x14ac:dyDescent="0.2">
      <c r="A30" s="120"/>
      <c r="B30" s="126"/>
      <c r="C30" s="132"/>
      <c r="D30" s="5" t="s">
        <v>12</v>
      </c>
      <c r="E30" s="94">
        <v>499.16</v>
      </c>
      <c r="F30" s="91">
        <v>5.98</v>
      </c>
      <c r="G30" s="91">
        <v>45</v>
      </c>
      <c r="H30" s="92">
        <v>2984.98</v>
      </c>
      <c r="I30" s="92">
        <v>22462.2</v>
      </c>
      <c r="J30" s="2">
        <f>(E30*F30)</f>
        <v>2984.9768000000004</v>
      </c>
      <c r="K30" s="2">
        <f t="shared" ref="K30:K31" si="18">(E30*G30)</f>
        <v>22462.2</v>
      </c>
      <c r="L30" s="20">
        <f t="shared" ref="L30:L31" si="19">SUM(J30,K30)</f>
        <v>25447.176800000001</v>
      </c>
      <c r="M30" s="21">
        <f t="shared" ref="M30:N31" si="20">SUM(J30-H30)</f>
        <v>-3.1999999996514816E-3</v>
      </c>
      <c r="N30" s="21">
        <f t="shared" si="20"/>
        <v>0</v>
      </c>
      <c r="O30" s="2"/>
      <c r="P30" s="2"/>
      <c r="Q30" s="98"/>
      <c r="R30" s="97"/>
      <c r="S30" s="98"/>
      <c r="T30" s="1"/>
      <c r="U30" s="19"/>
    </row>
    <row r="31" spans="1:21" x14ac:dyDescent="0.2">
      <c r="A31" s="120"/>
      <c r="B31" s="126"/>
      <c r="C31" s="132"/>
      <c r="D31" s="5" t="s">
        <v>13</v>
      </c>
      <c r="E31" s="94">
        <v>473.8</v>
      </c>
      <c r="F31" s="91">
        <v>5.98</v>
      </c>
      <c r="G31" s="91">
        <v>45</v>
      </c>
      <c r="H31" s="92">
        <v>2833.32</v>
      </c>
      <c r="I31" s="92">
        <v>21321</v>
      </c>
      <c r="J31" s="2">
        <f>(E31*F31)</f>
        <v>2833.3240000000001</v>
      </c>
      <c r="K31" s="2">
        <f t="shared" si="18"/>
        <v>21321</v>
      </c>
      <c r="L31" s="20">
        <f t="shared" si="19"/>
        <v>24154.324000000001</v>
      </c>
      <c r="M31" s="21">
        <f t="shared" si="20"/>
        <v>3.9999999999054126E-3</v>
      </c>
      <c r="N31" s="21">
        <f t="shared" si="20"/>
        <v>0</v>
      </c>
      <c r="O31" s="2"/>
      <c r="P31" s="2"/>
      <c r="Q31" s="98"/>
      <c r="R31" s="97"/>
      <c r="S31" s="98"/>
      <c r="T31" s="1"/>
      <c r="U31" s="19"/>
    </row>
    <row r="32" spans="1:21" ht="24" x14ac:dyDescent="0.2">
      <c r="A32" s="120"/>
      <c r="B32" s="126"/>
      <c r="C32" s="132"/>
      <c r="D32" s="34" t="s">
        <v>53</v>
      </c>
      <c r="E32" s="16">
        <f>SUM(E29,E30,E31)</f>
        <v>1735.1</v>
      </c>
      <c r="F32" s="16"/>
      <c r="G32" s="16"/>
      <c r="H32" s="44">
        <f>SUM(H29:H31)</f>
        <v>10375.9</v>
      </c>
      <c r="I32" s="44">
        <f>SUM(I29:I31)</f>
        <v>78079.5</v>
      </c>
      <c r="J32" s="16">
        <f t="shared" ref="J32:T32" si="21">SUM(J29,J30,J31)</f>
        <v>10375.898000000001</v>
      </c>
      <c r="K32" s="16">
        <f t="shared" si="21"/>
        <v>78079.5</v>
      </c>
      <c r="L32" s="16">
        <f t="shared" si="21"/>
        <v>88455.398000000016</v>
      </c>
      <c r="M32" s="16">
        <f t="shared" si="21"/>
        <v>-1.9999999999527063E-3</v>
      </c>
      <c r="N32" s="16">
        <f t="shared" si="21"/>
        <v>0</v>
      </c>
      <c r="O32" s="16">
        <f t="shared" si="21"/>
        <v>0</v>
      </c>
      <c r="P32" s="16">
        <f t="shared" si="21"/>
        <v>0</v>
      </c>
      <c r="Q32" s="99">
        <f t="shared" si="21"/>
        <v>149600</v>
      </c>
      <c r="R32" s="99"/>
      <c r="S32" s="99">
        <f t="shared" si="21"/>
        <v>0</v>
      </c>
      <c r="T32" s="16">
        <f t="shared" si="21"/>
        <v>0</v>
      </c>
      <c r="U32" s="17"/>
    </row>
    <row r="33" spans="1:21" x14ac:dyDescent="0.2">
      <c r="A33" s="120"/>
      <c r="B33" s="126"/>
      <c r="C33" s="132"/>
      <c r="D33" s="5" t="s">
        <v>14</v>
      </c>
      <c r="E33" s="94">
        <v>515.17999999999995</v>
      </c>
      <c r="F33" s="91">
        <v>5.98</v>
      </c>
      <c r="G33" s="91">
        <v>45</v>
      </c>
      <c r="H33" s="92">
        <v>3080.78</v>
      </c>
      <c r="I33" s="92">
        <v>23183.1</v>
      </c>
      <c r="J33" s="2">
        <f>(E33*F33)</f>
        <v>3080.7763999999997</v>
      </c>
      <c r="K33" s="2">
        <f>(E33*G33)</f>
        <v>23183.1</v>
      </c>
      <c r="L33" s="20">
        <f>SUM(J33,K33)</f>
        <v>26263.876399999997</v>
      </c>
      <c r="M33" s="21">
        <f>SUM(J33-H33)</f>
        <v>-3.6000000004605681E-3</v>
      </c>
      <c r="N33" s="21">
        <f>SUM(K33-I33)</f>
        <v>0</v>
      </c>
      <c r="O33" s="2"/>
      <c r="P33" s="2"/>
      <c r="Q33" s="98"/>
      <c r="R33" s="97"/>
      <c r="S33" s="98"/>
      <c r="T33" s="1"/>
      <c r="U33" s="19"/>
    </row>
    <row r="34" spans="1:21" x14ac:dyDescent="0.2">
      <c r="A34" s="120"/>
      <c r="B34" s="126"/>
      <c r="C34" s="132"/>
      <c r="D34" s="5" t="s">
        <v>15</v>
      </c>
      <c r="E34" s="94">
        <v>505.6</v>
      </c>
      <c r="F34" s="91">
        <v>5.98</v>
      </c>
      <c r="G34" s="91">
        <v>45</v>
      </c>
      <c r="H34" s="92">
        <v>3023.49</v>
      </c>
      <c r="I34" s="92">
        <v>22752</v>
      </c>
      <c r="J34" s="2">
        <f>(E34*F34)</f>
        <v>3023.4880000000003</v>
      </c>
      <c r="K34" s="2">
        <f t="shared" ref="K34:K35" si="22">(E34*G34)</f>
        <v>22752</v>
      </c>
      <c r="L34" s="20">
        <f t="shared" ref="L34:L35" si="23">SUM(J34,K34)</f>
        <v>25775.488000000001</v>
      </c>
      <c r="M34" s="21">
        <f t="shared" ref="M34:N35" si="24">SUM(J34-H34)</f>
        <v>-1.9999999994979589E-3</v>
      </c>
      <c r="N34" s="21">
        <f t="shared" si="24"/>
        <v>0</v>
      </c>
      <c r="O34" s="2"/>
      <c r="P34" s="2"/>
      <c r="Q34" s="98"/>
      <c r="R34" s="97"/>
      <c r="S34" s="98"/>
      <c r="T34" s="1"/>
      <c r="U34" s="19"/>
    </row>
    <row r="35" spans="1:21" x14ac:dyDescent="0.2">
      <c r="A35" s="120"/>
      <c r="B35" s="126"/>
      <c r="C35" s="132"/>
      <c r="D35" s="5" t="s">
        <v>16</v>
      </c>
      <c r="E35" s="95">
        <v>444.88</v>
      </c>
      <c r="F35" s="91">
        <v>5.98</v>
      </c>
      <c r="G35" s="91">
        <v>45</v>
      </c>
      <c r="H35" s="92">
        <v>2660.38</v>
      </c>
      <c r="I35" s="92">
        <v>20019.599999999999</v>
      </c>
      <c r="J35" s="2">
        <f>(E35*F35)</f>
        <v>2660.3824</v>
      </c>
      <c r="K35" s="2">
        <f t="shared" si="22"/>
        <v>20019.599999999999</v>
      </c>
      <c r="L35" s="20">
        <f t="shared" si="23"/>
        <v>22679.982399999997</v>
      </c>
      <c r="M35" s="21">
        <f t="shared" si="24"/>
        <v>2.3999999998522981E-3</v>
      </c>
      <c r="N35" s="21">
        <f t="shared" si="24"/>
        <v>0</v>
      </c>
      <c r="O35" s="2"/>
      <c r="P35" s="2"/>
      <c r="Q35" s="98"/>
      <c r="R35" s="97"/>
      <c r="S35" s="98"/>
      <c r="T35" s="1"/>
      <c r="U35" s="19"/>
    </row>
    <row r="36" spans="1:21" ht="24" x14ac:dyDescent="0.2">
      <c r="A36" s="120"/>
      <c r="B36" s="126"/>
      <c r="C36" s="132"/>
      <c r="D36" s="34" t="s">
        <v>54</v>
      </c>
      <c r="E36" s="16">
        <f>SUM(E33,E34,E35)</f>
        <v>1465.6599999999999</v>
      </c>
      <c r="F36" s="16"/>
      <c r="G36" s="16"/>
      <c r="H36" s="44">
        <f>SUM(H33:H35)</f>
        <v>8764.6500000000015</v>
      </c>
      <c r="I36" s="44">
        <f>SUM(I33:I35)</f>
        <v>65954.7</v>
      </c>
      <c r="J36" s="16">
        <f t="shared" ref="J36:T36" si="25">SUM(J33,J34,J35)</f>
        <v>8764.6468000000004</v>
      </c>
      <c r="K36" s="16">
        <f t="shared" si="25"/>
        <v>65954.7</v>
      </c>
      <c r="L36" s="16">
        <f t="shared" si="25"/>
        <v>74719.346799999999</v>
      </c>
      <c r="M36" s="16">
        <f t="shared" si="25"/>
        <v>-3.200000000106229E-3</v>
      </c>
      <c r="N36" s="16">
        <f t="shared" si="25"/>
        <v>0</v>
      </c>
      <c r="O36" s="16">
        <f t="shared" si="25"/>
        <v>0</v>
      </c>
      <c r="P36" s="16">
        <f t="shared" si="25"/>
        <v>0</v>
      </c>
      <c r="Q36" s="99">
        <f t="shared" si="25"/>
        <v>0</v>
      </c>
      <c r="R36" s="99"/>
      <c r="S36" s="99">
        <f t="shared" si="25"/>
        <v>0</v>
      </c>
      <c r="T36" s="16">
        <f t="shared" si="25"/>
        <v>0</v>
      </c>
      <c r="U36" s="17"/>
    </row>
    <row r="37" spans="1:21" x14ac:dyDescent="0.2">
      <c r="A37" s="120"/>
      <c r="B37" s="126"/>
      <c r="C37" s="132"/>
      <c r="D37" s="5" t="s">
        <v>17</v>
      </c>
      <c r="E37" s="94"/>
      <c r="F37" s="91">
        <v>5.98</v>
      </c>
      <c r="G37" s="91">
        <v>45</v>
      </c>
      <c r="H37" s="92"/>
      <c r="I37" s="92"/>
      <c r="J37" s="2">
        <f>(E37*F37)</f>
        <v>0</v>
      </c>
      <c r="K37" s="2">
        <f>(E37*G37)</f>
        <v>0</v>
      </c>
      <c r="L37" s="20">
        <f>SUM(J37,K37)</f>
        <v>0</v>
      </c>
      <c r="M37" s="21">
        <f>SUM(J37-H37)</f>
        <v>0</v>
      </c>
      <c r="N37" s="21">
        <f>SUM(K37-I37)</f>
        <v>0</v>
      </c>
      <c r="O37" s="2"/>
      <c r="P37" s="2"/>
      <c r="Q37" s="98"/>
      <c r="R37" s="97"/>
      <c r="S37" s="98"/>
      <c r="T37" s="1"/>
      <c r="U37" s="19"/>
    </row>
    <row r="38" spans="1:21" x14ac:dyDescent="0.2">
      <c r="A38" s="120"/>
      <c r="B38" s="126"/>
      <c r="C38" s="132"/>
      <c r="D38" s="5" t="s">
        <v>18</v>
      </c>
      <c r="E38" s="94"/>
      <c r="F38" s="91">
        <v>5.98</v>
      </c>
      <c r="G38" s="91">
        <v>45</v>
      </c>
      <c r="H38" s="92"/>
      <c r="I38" s="92"/>
      <c r="J38" s="2">
        <f>(E38*F38)</f>
        <v>0</v>
      </c>
      <c r="K38" s="2">
        <f t="shared" ref="K38:K39" si="26">(E38*G38)</f>
        <v>0</v>
      </c>
      <c r="L38" s="20">
        <f t="shared" ref="L38:L39" si="27">SUM(J38,K38)</f>
        <v>0</v>
      </c>
      <c r="M38" s="21">
        <f t="shared" ref="M38:N39" si="28">SUM(J38-H38)</f>
        <v>0</v>
      </c>
      <c r="N38" s="21">
        <f t="shared" si="28"/>
        <v>0</v>
      </c>
      <c r="O38" s="2"/>
      <c r="P38" s="2"/>
      <c r="Q38" s="98"/>
      <c r="R38" s="97"/>
      <c r="S38" s="98"/>
      <c r="T38" s="1"/>
      <c r="U38" s="19"/>
    </row>
    <row r="39" spans="1:21" x14ac:dyDescent="0.2">
      <c r="A39" s="121"/>
      <c r="B39" s="127"/>
      <c r="C39" s="133"/>
      <c r="D39" s="5" t="s">
        <v>19</v>
      </c>
      <c r="E39" s="95"/>
      <c r="F39" s="91">
        <v>5.98</v>
      </c>
      <c r="G39" s="91">
        <v>45</v>
      </c>
      <c r="H39" s="92"/>
      <c r="I39" s="92"/>
      <c r="J39" s="2">
        <f>(E39*F39)</f>
        <v>0</v>
      </c>
      <c r="K39" s="2">
        <f t="shared" si="26"/>
        <v>0</v>
      </c>
      <c r="L39" s="20">
        <f t="shared" si="27"/>
        <v>0</v>
      </c>
      <c r="M39" s="21">
        <f t="shared" si="28"/>
        <v>0</v>
      </c>
      <c r="N39" s="21">
        <f t="shared" si="28"/>
        <v>0</v>
      </c>
      <c r="O39" s="2"/>
      <c r="P39" s="2"/>
      <c r="Q39" s="98"/>
      <c r="R39" s="97"/>
      <c r="S39" s="98"/>
      <c r="T39" s="1"/>
      <c r="U39" s="19"/>
    </row>
    <row r="40" spans="1:21" ht="24" x14ac:dyDescent="0.2">
      <c r="A40" s="15"/>
      <c r="B40" s="15"/>
      <c r="C40" s="15"/>
      <c r="D40" s="34" t="s">
        <v>55</v>
      </c>
      <c r="E40" s="16">
        <f>SUM(E37,E38,E39)</f>
        <v>0</v>
      </c>
      <c r="F40" s="16"/>
      <c r="G40" s="16"/>
      <c r="H40" s="44">
        <f>SUM(H37:H39)</f>
        <v>0</v>
      </c>
      <c r="I40" s="44">
        <f>SUM(I37:I39)</f>
        <v>0</v>
      </c>
      <c r="J40" s="16">
        <f t="shared" ref="J40:T40" si="29">SUM(J37,J38,J39)</f>
        <v>0</v>
      </c>
      <c r="K40" s="16">
        <f t="shared" si="29"/>
        <v>0</v>
      </c>
      <c r="L40" s="16">
        <f t="shared" si="29"/>
        <v>0</v>
      </c>
      <c r="M40" s="16">
        <f t="shared" si="29"/>
        <v>0</v>
      </c>
      <c r="N40" s="16">
        <f t="shared" si="29"/>
        <v>0</v>
      </c>
      <c r="O40" s="16">
        <f t="shared" si="29"/>
        <v>0</v>
      </c>
      <c r="P40" s="16">
        <f t="shared" si="29"/>
        <v>0</v>
      </c>
      <c r="Q40" s="99">
        <f t="shared" si="29"/>
        <v>0</v>
      </c>
      <c r="R40" s="99"/>
      <c r="S40" s="99">
        <f t="shared" si="29"/>
        <v>0</v>
      </c>
      <c r="T40" s="16">
        <f t="shared" si="29"/>
        <v>0</v>
      </c>
      <c r="U40" s="17"/>
    </row>
    <row r="41" spans="1:21" ht="24" x14ac:dyDescent="0.2">
      <c r="A41" s="73"/>
      <c r="B41" s="73"/>
      <c r="C41" s="74"/>
      <c r="D41" s="72" t="s">
        <v>58</v>
      </c>
      <c r="E41" s="75">
        <f>SUM(E28+E32+E36+E40)</f>
        <v>5091.9399999999996</v>
      </c>
      <c r="F41" s="75"/>
      <c r="G41" s="75"/>
      <c r="H41" s="76">
        <f>SUM(H28,H32,H36,H40)</f>
        <v>30449.800000000003</v>
      </c>
      <c r="I41" s="76">
        <f>SUM(I28,I32,I36,I40)</f>
        <v>229137.3</v>
      </c>
      <c r="J41" s="75">
        <f t="shared" ref="J41:T41" si="30">SUM(J28+J32+J36+J40)</f>
        <v>30449.801200000002</v>
      </c>
      <c r="K41" s="75">
        <f t="shared" si="30"/>
        <v>229137.3</v>
      </c>
      <c r="L41" s="75">
        <f t="shared" si="30"/>
        <v>259587.10120000003</v>
      </c>
      <c r="M41" s="75">
        <f t="shared" si="30"/>
        <v>1.2000000019725121E-3</v>
      </c>
      <c r="N41" s="75">
        <f t="shared" si="30"/>
        <v>0</v>
      </c>
      <c r="O41" s="75">
        <f t="shared" si="30"/>
        <v>0</v>
      </c>
      <c r="P41" s="75">
        <f t="shared" si="30"/>
        <v>0</v>
      </c>
      <c r="Q41" s="100">
        <f t="shared" si="30"/>
        <v>257240</v>
      </c>
      <c r="R41" s="100"/>
      <c r="S41" s="100">
        <f t="shared" si="30"/>
        <v>0</v>
      </c>
      <c r="T41" s="75">
        <f t="shared" si="30"/>
        <v>0</v>
      </c>
      <c r="U41" s="77"/>
    </row>
    <row r="42" spans="1:21" ht="36" x14ac:dyDescent="0.2">
      <c r="A42" s="38"/>
      <c r="B42" s="38"/>
      <c r="C42" s="39"/>
      <c r="D42" s="40" t="s">
        <v>59</v>
      </c>
      <c r="E42" s="41">
        <f>E41+'2017'!E42</f>
        <v>79912.800000000003</v>
      </c>
      <c r="F42" s="41"/>
      <c r="G42" s="41"/>
      <c r="H42" s="41">
        <f>H41+'2017'!H42</f>
        <v>397891.94</v>
      </c>
      <c r="I42" s="41">
        <f>I41+'2017'!I42</f>
        <v>1759946.1600000001</v>
      </c>
      <c r="J42" s="41">
        <f>J41+'2017'!J42</f>
        <v>397891.92959999992</v>
      </c>
      <c r="K42" s="41">
        <f>K41+'2017'!K42</f>
        <v>1759946.1600000001</v>
      </c>
      <c r="L42" s="41">
        <f>L41+'2017'!L42</f>
        <v>2157838.0896000001</v>
      </c>
      <c r="M42" s="41">
        <f>M41+'2017'!M42</f>
        <v>-1.0400000021036249E-2</v>
      </c>
      <c r="N42" s="41">
        <f>N41+'2017'!N42</f>
        <v>2.9103830456733704E-11</v>
      </c>
      <c r="O42" s="41">
        <f>O41+'2017'!O42</f>
        <v>0</v>
      </c>
      <c r="P42" s="41">
        <f>P41+'2017'!P42</f>
        <v>0</v>
      </c>
      <c r="Q42" s="41">
        <f>Q41+'2017'!Q42</f>
        <v>593157.19999999995</v>
      </c>
      <c r="R42" s="41">
        <f>I42-Q42</f>
        <v>1166788.9600000002</v>
      </c>
      <c r="S42" s="41">
        <f>S41+'2017'!S42</f>
        <v>0</v>
      </c>
      <c r="T42" s="41">
        <f>T41+'2017'!T42</f>
        <v>0</v>
      </c>
      <c r="U42" s="42"/>
    </row>
    <row r="43" spans="1:21" x14ac:dyDescent="0.2">
      <c r="A43" s="119">
        <v>3</v>
      </c>
      <c r="B43" s="125" t="s">
        <v>32</v>
      </c>
      <c r="C43" s="131" t="s">
        <v>23</v>
      </c>
      <c r="D43" s="5" t="s">
        <v>8</v>
      </c>
      <c r="E43" s="94">
        <v>113.7</v>
      </c>
      <c r="F43" s="91">
        <v>5.98</v>
      </c>
      <c r="G43" s="91">
        <v>45</v>
      </c>
      <c r="H43" s="92">
        <v>679.93</v>
      </c>
      <c r="I43" s="92">
        <v>5116.5</v>
      </c>
      <c r="J43" s="2">
        <f>SUM(E43*F39)</f>
        <v>679.92600000000004</v>
      </c>
      <c r="K43" s="2">
        <f>(E43*G43)</f>
        <v>5116.5</v>
      </c>
      <c r="L43" s="20">
        <f>SUM(J43,K43)</f>
        <v>5796.4260000000004</v>
      </c>
      <c r="M43" s="21">
        <f>SUM(J43-H43)</f>
        <v>-3.9999999999054126E-3</v>
      </c>
      <c r="N43" s="21">
        <f>SUM(K43-I43)</f>
        <v>0</v>
      </c>
      <c r="O43" s="2"/>
      <c r="P43" s="2"/>
      <c r="Q43" s="98"/>
      <c r="R43" s="97"/>
      <c r="S43" s="98"/>
      <c r="T43" s="1"/>
      <c r="U43" s="19"/>
    </row>
    <row r="44" spans="1:21" x14ac:dyDescent="0.2">
      <c r="A44" s="120"/>
      <c r="B44" s="126"/>
      <c r="C44" s="132"/>
      <c r="D44" s="5" t="s">
        <v>9</v>
      </c>
      <c r="E44" s="95">
        <v>85.44</v>
      </c>
      <c r="F44" s="91">
        <v>5.98</v>
      </c>
      <c r="G44" s="91">
        <v>45</v>
      </c>
      <c r="H44" s="92">
        <v>510.93</v>
      </c>
      <c r="I44" s="92">
        <v>3844.8</v>
      </c>
      <c r="J44" s="2">
        <f>SUM(E44*F44)</f>
        <v>510.93120000000005</v>
      </c>
      <c r="K44" s="2">
        <f t="shared" ref="K44:K45" si="31">(E44*G44)</f>
        <v>3844.7999999999997</v>
      </c>
      <c r="L44" s="20">
        <f t="shared" ref="L44:L45" si="32">SUM(J44,K44)</f>
        <v>4355.7312000000002</v>
      </c>
      <c r="M44" s="21">
        <f t="shared" ref="M44:N45" si="33">SUM(J44-H44)</f>
        <v>1.2000000000398359E-3</v>
      </c>
      <c r="N44" s="21">
        <f t="shared" si="33"/>
        <v>-4.5474735088646412E-13</v>
      </c>
      <c r="O44" s="2"/>
      <c r="P44" s="2"/>
      <c r="Q44" s="98"/>
      <c r="R44" s="97"/>
      <c r="S44" s="98"/>
      <c r="T44" s="1"/>
      <c r="U44" s="19"/>
    </row>
    <row r="45" spans="1:21" x14ac:dyDescent="0.2">
      <c r="A45" s="120"/>
      <c r="B45" s="126"/>
      <c r="C45" s="132"/>
      <c r="D45" s="5" t="s">
        <v>10</v>
      </c>
      <c r="E45" s="95">
        <v>108.36</v>
      </c>
      <c r="F45" s="91">
        <v>5.98</v>
      </c>
      <c r="G45" s="91">
        <v>45</v>
      </c>
      <c r="H45" s="92">
        <v>647.99</v>
      </c>
      <c r="I45" s="92">
        <v>4876.2</v>
      </c>
      <c r="J45" s="2">
        <f>SUM(E45*F45)</f>
        <v>647.99279999999999</v>
      </c>
      <c r="K45" s="2">
        <f t="shared" si="31"/>
        <v>4876.2</v>
      </c>
      <c r="L45" s="20">
        <f t="shared" si="32"/>
        <v>5524.1927999999998</v>
      </c>
      <c r="M45" s="21">
        <f t="shared" si="33"/>
        <v>2.7999999999792635E-3</v>
      </c>
      <c r="N45" s="21">
        <f t="shared" si="33"/>
        <v>0</v>
      </c>
      <c r="O45" s="2"/>
      <c r="P45" s="2"/>
      <c r="Q45" s="98"/>
      <c r="R45" s="97"/>
      <c r="S45" s="98"/>
      <c r="T45" s="1"/>
      <c r="U45" s="19"/>
    </row>
    <row r="46" spans="1:21" ht="24" x14ac:dyDescent="0.2">
      <c r="A46" s="120"/>
      <c r="B46" s="126"/>
      <c r="C46" s="132"/>
      <c r="D46" s="34" t="s">
        <v>52</v>
      </c>
      <c r="E46" s="16">
        <f>SUM(E43,E44,E45)</f>
        <v>307.5</v>
      </c>
      <c r="F46" s="16"/>
      <c r="G46" s="16"/>
      <c r="H46" s="44">
        <f>SUM(H43:H45)</f>
        <v>1838.85</v>
      </c>
      <c r="I46" s="44">
        <f>SUM(I43:I45)</f>
        <v>13837.5</v>
      </c>
      <c r="J46" s="16">
        <f t="shared" ref="J46:T46" si="34">SUM(J43,J44,J45)</f>
        <v>1838.8500000000001</v>
      </c>
      <c r="K46" s="16">
        <f t="shared" si="34"/>
        <v>13837.5</v>
      </c>
      <c r="L46" s="16">
        <f t="shared" si="34"/>
        <v>15676.350000000002</v>
      </c>
      <c r="M46" s="16">
        <f t="shared" si="34"/>
        <v>1.1368683772161603E-13</v>
      </c>
      <c r="N46" s="16">
        <f t="shared" si="34"/>
        <v>-4.5474735088646412E-13</v>
      </c>
      <c r="O46" s="16">
        <f t="shared" si="34"/>
        <v>0</v>
      </c>
      <c r="P46" s="16">
        <f t="shared" si="34"/>
        <v>0</v>
      </c>
      <c r="Q46" s="99">
        <f t="shared" si="34"/>
        <v>0</v>
      </c>
      <c r="R46" s="99"/>
      <c r="S46" s="99">
        <f t="shared" si="34"/>
        <v>0</v>
      </c>
      <c r="T46" s="16">
        <f t="shared" si="34"/>
        <v>0</v>
      </c>
      <c r="U46" s="17"/>
    </row>
    <row r="47" spans="1:21" x14ac:dyDescent="0.2">
      <c r="A47" s="120"/>
      <c r="B47" s="126"/>
      <c r="C47" s="132"/>
      <c r="D47" s="5" t="s">
        <v>11</v>
      </c>
      <c r="E47" s="94">
        <v>121.74</v>
      </c>
      <c r="F47" s="91">
        <v>5.98</v>
      </c>
      <c r="G47" s="91">
        <v>45</v>
      </c>
      <c r="H47" s="92">
        <v>728.01</v>
      </c>
      <c r="I47" s="92">
        <v>5478.3</v>
      </c>
      <c r="J47" s="2">
        <f>SUM(E47*F47)</f>
        <v>728.00520000000006</v>
      </c>
      <c r="K47" s="2">
        <f>(E47*G47)</f>
        <v>5478.3</v>
      </c>
      <c r="L47" s="20">
        <f>SUM(J47,K47)</f>
        <v>6206.3052000000007</v>
      </c>
      <c r="M47" s="21">
        <f>SUM(J47-H47)</f>
        <v>-4.7999999999319698E-3</v>
      </c>
      <c r="N47" s="21">
        <f>SUM(K47-I47)</f>
        <v>0</v>
      </c>
      <c r="O47" s="2"/>
      <c r="P47" s="2"/>
      <c r="Q47" s="98"/>
      <c r="R47" s="97"/>
      <c r="S47" s="98"/>
      <c r="T47" s="1"/>
      <c r="U47" s="19"/>
    </row>
    <row r="48" spans="1:21" x14ac:dyDescent="0.2">
      <c r="A48" s="120"/>
      <c r="B48" s="126"/>
      <c r="C48" s="132"/>
      <c r="D48" s="5" t="s">
        <v>12</v>
      </c>
      <c r="E48" s="94">
        <v>124.18</v>
      </c>
      <c r="F48" s="91">
        <v>5.98</v>
      </c>
      <c r="G48" s="91">
        <v>45</v>
      </c>
      <c r="H48" s="92">
        <v>742.6</v>
      </c>
      <c r="I48" s="92">
        <v>5588.1</v>
      </c>
      <c r="J48" s="2">
        <f t="shared" ref="J48:J49" si="35">SUM(E48*F48)</f>
        <v>742.59640000000013</v>
      </c>
      <c r="K48" s="2">
        <f t="shared" ref="K48:K49" si="36">(E48*G48)</f>
        <v>5588.1</v>
      </c>
      <c r="L48" s="20">
        <f t="shared" ref="L48:L49" si="37">SUM(J48,K48)</f>
        <v>6330.6964000000007</v>
      </c>
      <c r="M48" s="21">
        <f t="shared" ref="M48:N49" si="38">SUM(J48-H48)</f>
        <v>-3.5999999998921339E-3</v>
      </c>
      <c r="N48" s="21">
        <f t="shared" si="38"/>
        <v>0</v>
      </c>
      <c r="O48" s="2"/>
      <c r="P48" s="2"/>
      <c r="Q48" s="98"/>
      <c r="R48" s="97"/>
      <c r="S48" s="98"/>
      <c r="T48" s="1"/>
      <c r="U48" s="19"/>
    </row>
    <row r="49" spans="1:21" x14ac:dyDescent="0.2">
      <c r="A49" s="120"/>
      <c r="B49" s="126"/>
      <c r="C49" s="132"/>
      <c r="D49" s="5" t="s">
        <v>13</v>
      </c>
      <c r="E49" s="94">
        <v>95.16</v>
      </c>
      <c r="F49" s="91">
        <v>5.98</v>
      </c>
      <c r="G49" s="91">
        <v>45</v>
      </c>
      <c r="H49" s="92">
        <v>569.05999999999995</v>
      </c>
      <c r="I49" s="92">
        <v>4282.2</v>
      </c>
      <c r="J49" s="2">
        <f t="shared" si="35"/>
        <v>569.05680000000007</v>
      </c>
      <c r="K49" s="2">
        <f t="shared" si="36"/>
        <v>4282.2</v>
      </c>
      <c r="L49" s="20">
        <f t="shared" si="37"/>
        <v>4851.2568000000001</v>
      </c>
      <c r="M49" s="21">
        <f t="shared" si="38"/>
        <v>-3.1999999998788553E-3</v>
      </c>
      <c r="N49" s="21">
        <f t="shared" si="38"/>
        <v>0</v>
      </c>
      <c r="O49" s="2"/>
      <c r="P49" s="2"/>
      <c r="Q49" s="98"/>
      <c r="R49" s="97"/>
      <c r="S49" s="98"/>
      <c r="T49" s="1"/>
      <c r="U49" s="19"/>
    </row>
    <row r="50" spans="1:21" ht="24" x14ac:dyDescent="0.2">
      <c r="A50" s="120"/>
      <c r="B50" s="126"/>
      <c r="C50" s="132"/>
      <c r="D50" s="34" t="s">
        <v>53</v>
      </c>
      <c r="E50" s="16">
        <f>SUM(E47,E48,E49)</f>
        <v>341.08000000000004</v>
      </c>
      <c r="F50" s="16"/>
      <c r="G50" s="16"/>
      <c r="H50" s="44">
        <f>SUM(H47:H49)</f>
        <v>2039.67</v>
      </c>
      <c r="I50" s="44">
        <f>SUM(I47:I49)</f>
        <v>15348.600000000002</v>
      </c>
      <c r="J50" s="16">
        <f t="shared" ref="J50:T50" si="39">SUM(J47,J48,J49)</f>
        <v>2039.6584000000003</v>
      </c>
      <c r="K50" s="16">
        <f t="shared" si="39"/>
        <v>15348.600000000002</v>
      </c>
      <c r="L50" s="16">
        <f t="shared" si="39"/>
        <v>17388.258400000002</v>
      </c>
      <c r="M50" s="16">
        <f t="shared" si="39"/>
        <v>-1.1599999999702959E-2</v>
      </c>
      <c r="N50" s="16">
        <f t="shared" si="39"/>
        <v>0</v>
      </c>
      <c r="O50" s="16">
        <f t="shared" si="39"/>
        <v>0</v>
      </c>
      <c r="P50" s="16">
        <f t="shared" si="39"/>
        <v>0</v>
      </c>
      <c r="Q50" s="99">
        <f t="shared" si="39"/>
        <v>0</v>
      </c>
      <c r="R50" s="99"/>
      <c r="S50" s="99">
        <f t="shared" si="39"/>
        <v>0</v>
      </c>
      <c r="T50" s="16">
        <f t="shared" si="39"/>
        <v>0</v>
      </c>
      <c r="U50" s="17"/>
    </row>
    <row r="51" spans="1:21" x14ac:dyDescent="0.2">
      <c r="A51" s="120"/>
      <c r="B51" s="126"/>
      <c r="C51" s="132"/>
      <c r="D51" s="5" t="s">
        <v>14</v>
      </c>
      <c r="E51" s="94">
        <v>105.06</v>
      </c>
      <c r="F51" s="91">
        <v>5.98</v>
      </c>
      <c r="G51" s="91">
        <v>45</v>
      </c>
      <c r="H51" s="92">
        <v>628.26</v>
      </c>
      <c r="I51" s="92">
        <v>4727.7</v>
      </c>
      <c r="J51" s="2">
        <f>SUM(E51*F51)</f>
        <v>628.25880000000006</v>
      </c>
      <c r="K51" s="2">
        <f>(E51*G51)</f>
        <v>4727.7</v>
      </c>
      <c r="L51" s="20">
        <f>SUM(J51,K51)</f>
        <v>5355.9588000000003</v>
      </c>
      <c r="M51" s="21">
        <f>SUM(J51-H51)</f>
        <v>-1.199999999926149E-3</v>
      </c>
      <c r="N51" s="21">
        <f>SUM(K51-I51)</f>
        <v>0</v>
      </c>
      <c r="O51" s="2"/>
      <c r="P51" s="2"/>
      <c r="Q51" s="98"/>
      <c r="R51" s="97"/>
      <c r="S51" s="98"/>
      <c r="T51" s="1"/>
      <c r="U51" s="19"/>
    </row>
    <row r="52" spans="1:21" x14ac:dyDescent="0.2">
      <c r="A52" s="120"/>
      <c r="B52" s="126"/>
      <c r="C52" s="132"/>
      <c r="D52" s="5" t="s">
        <v>15</v>
      </c>
      <c r="E52" s="94">
        <v>107.14</v>
      </c>
      <c r="F52" s="91">
        <v>5.98</v>
      </c>
      <c r="G52" s="91">
        <v>45</v>
      </c>
      <c r="H52" s="92">
        <v>640.70000000000005</v>
      </c>
      <c r="I52" s="92">
        <v>4821.3</v>
      </c>
      <c r="J52" s="2">
        <f t="shared" ref="J52:J53" si="40">SUM(E52*F52)</f>
        <v>640.69720000000007</v>
      </c>
      <c r="K52" s="2">
        <f t="shared" ref="K52:K53" si="41">(E52*G52)</f>
        <v>4821.3</v>
      </c>
      <c r="L52" s="20">
        <f t="shared" ref="L52:L53" si="42">SUM(J52,K52)</f>
        <v>5461.9971999999998</v>
      </c>
      <c r="M52" s="21">
        <f t="shared" ref="M52:N53" si="43">SUM(J52-H52)</f>
        <v>-2.7999999999792635E-3</v>
      </c>
      <c r="N52" s="21">
        <f t="shared" si="43"/>
        <v>0</v>
      </c>
      <c r="O52" s="2"/>
      <c r="P52" s="2"/>
      <c r="Q52" s="98">
        <v>25000</v>
      </c>
      <c r="R52" s="97"/>
      <c r="S52" s="98"/>
      <c r="T52" s="1"/>
      <c r="U52" s="19"/>
    </row>
    <row r="53" spans="1:21" x14ac:dyDescent="0.2">
      <c r="A53" s="120"/>
      <c r="B53" s="126"/>
      <c r="C53" s="132"/>
      <c r="D53" s="5" t="s">
        <v>16</v>
      </c>
      <c r="E53" s="95">
        <v>41</v>
      </c>
      <c r="F53" s="91">
        <v>5.98</v>
      </c>
      <c r="G53" s="91">
        <v>45</v>
      </c>
      <c r="H53" s="92"/>
      <c r="I53" s="92"/>
      <c r="J53" s="2">
        <f t="shared" si="40"/>
        <v>245.18</v>
      </c>
      <c r="K53" s="2">
        <f t="shared" si="41"/>
        <v>1845</v>
      </c>
      <c r="L53" s="20">
        <f t="shared" si="42"/>
        <v>2090.1799999999998</v>
      </c>
      <c r="M53" s="21">
        <f t="shared" si="43"/>
        <v>245.18</v>
      </c>
      <c r="N53" s="21">
        <f t="shared" si="43"/>
        <v>1845</v>
      </c>
      <c r="O53" s="2"/>
      <c r="P53" s="2"/>
      <c r="Q53" s="98"/>
      <c r="R53" s="97"/>
      <c r="S53" s="98"/>
      <c r="T53" s="1"/>
      <c r="U53" s="19"/>
    </row>
    <row r="54" spans="1:21" ht="24" x14ac:dyDescent="0.2">
      <c r="A54" s="120"/>
      <c r="B54" s="126"/>
      <c r="C54" s="132"/>
      <c r="D54" s="34" t="s">
        <v>54</v>
      </c>
      <c r="E54" s="16">
        <f>SUM(E51,E52,E53)</f>
        <v>253.2</v>
      </c>
      <c r="F54" s="16"/>
      <c r="G54" s="16"/>
      <c r="H54" s="44">
        <f>SUM(H51:H53)</f>
        <v>1268.96</v>
      </c>
      <c r="I54" s="44">
        <f>SUM(I51:I53)</f>
        <v>9549</v>
      </c>
      <c r="J54" s="16">
        <f t="shared" ref="J54:T54" si="44">SUM(J51,J52,J53)</f>
        <v>1514.1360000000002</v>
      </c>
      <c r="K54" s="16">
        <f t="shared" si="44"/>
        <v>11394</v>
      </c>
      <c r="L54" s="16">
        <f t="shared" si="44"/>
        <v>12908.136</v>
      </c>
      <c r="M54" s="16">
        <f t="shared" si="44"/>
        <v>245.1760000000001</v>
      </c>
      <c r="N54" s="16">
        <f t="shared" si="44"/>
        <v>1845</v>
      </c>
      <c r="O54" s="16">
        <f t="shared" si="44"/>
        <v>0</v>
      </c>
      <c r="P54" s="16">
        <f t="shared" si="44"/>
        <v>0</v>
      </c>
      <c r="Q54" s="99">
        <f t="shared" si="44"/>
        <v>25000</v>
      </c>
      <c r="R54" s="99"/>
      <c r="S54" s="99">
        <f t="shared" si="44"/>
        <v>0</v>
      </c>
      <c r="T54" s="16">
        <f t="shared" si="44"/>
        <v>0</v>
      </c>
      <c r="U54" s="17"/>
    </row>
    <row r="55" spans="1:21" x14ac:dyDescent="0.2">
      <c r="A55" s="120"/>
      <c r="B55" s="126"/>
      <c r="C55" s="132"/>
      <c r="D55" s="5" t="s">
        <v>17</v>
      </c>
      <c r="E55" s="94"/>
      <c r="F55" s="91">
        <v>5.98</v>
      </c>
      <c r="G55" s="91">
        <v>45</v>
      </c>
      <c r="H55" s="92"/>
      <c r="I55" s="92"/>
      <c r="J55" s="2">
        <f>SUM(E55*F55)</f>
        <v>0</v>
      </c>
      <c r="K55" s="2">
        <f>(E55*G55)</f>
        <v>0</v>
      </c>
      <c r="L55" s="20">
        <f>SUM(J55,K55)</f>
        <v>0</v>
      </c>
      <c r="M55" s="21">
        <f>SUM(J55-H55)</f>
        <v>0</v>
      </c>
      <c r="N55" s="21">
        <f>SUM(K55-I55)</f>
        <v>0</v>
      </c>
      <c r="O55" s="2"/>
      <c r="P55" s="2"/>
      <c r="Q55" s="98"/>
      <c r="R55" s="97"/>
      <c r="S55" s="98"/>
      <c r="T55" s="1"/>
      <c r="U55" s="19"/>
    </row>
    <row r="56" spans="1:21" x14ac:dyDescent="0.2">
      <c r="A56" s="120"/>
      <c r="B56" s="126"/>
      <c r="C56" s="132"/>
      <c r="D56" s="5" t="s">
        <v>18</v>
      </c>
      <c r="E56" s="94"/>
      <c r="F56" s="91">
        <v>5.98</v>
      </c>
      <c r="G56" s="91">
        <v>45</v>
      </c>
      <c r="H56" s="92"/>
      <c r="I56" s="92"/>
      <c r="J56" s="2">
        <f t="shared" ref="J56:J57" si="45">SUM(E56*F56)</f>
        <v>0</v>
      </c>
      <c r="K56" s="2">
        <f t="shared" ref="K56:K57" si="46">(E56*G56)</f>
        <v>0</v>
      </c>
      <c r="L56" s="20">
        <f t="shared" ref="L56:L57" si="47">SUM(J56,K56)</f>
        <v>0</v>
      </c>
      <c r="M56" s="21">
        <f t="shared" ref="M56:N57" si="48">SUM(J56-H56)</f>
        <v>0</v>
      </c>
      <c r="N56" s="21">
        <f t="shared" si="48"/>
        <v>0</v>
      </c>
      <c r="O56" s="2"/>
      <c r="P56" s="2"/>
      <c r="Q56" s="98"/>
      <c r="R56" s="97"/>
      <c r="S56" s="98"/>
      <c r="T56" s="1"/>
      <c r="U56" s="19"/>
    </row>
    <row r="57" spans="1:21" x14ac:dyDescent="0.2">
      <c r="A57" s="121"/>
      <c r="B57" s="127"/>
      <c r="C57" s="133"/>
      <c r="D57" s="5" t="s">
        <v>19</v>
      </c>
      <c r="E57" s="95"/>
      <c r="F57" s="91">
        <v>5.98</v>
      </c>
      <c r="G57" s="91">
        <v>45</v>
      </c>
      <c r="H57" s="92"/>
      <c r="I57" s="92"/>
      <c r="J57" s="2">
        <f t="shared" si="45"/>
        <v>0</v>
      </c>
      <c r="K57" s="2">
        <f t="shared" si="46"/>
        <v>0</v>
      </c>
      <c r="L57" s="20">
        <f t="shared" si="47"/>
        <v>0</v>
      </c>
      <c r="M57" s="21">
        <f t="shared" si="48"/>
        <v>0</v>
      </c>
      <c r="N57" s="21">
        <f t="shared" si="48"/>
        <v>0</v>
      </c>
      <c r="O57" s="2"/>
      <c r="P57" s="2"/>
      <c r="Q57" s="98"/>
      <c r="R57" s="97"/>
      <c r="S57" s="98"/>
      <c r="T57" s="1"/>
      <c r="U57" s="19"/>
    </row>
    <row r="58" spans="1:21" ht="24" x14ac:dyDescent="0.2">
      <c r="A58" s="14"/>
      <c r="B58" s="14"/>
      <c r="C58" s="14"/>
      <c r="D58" s="34" t="s">
        <v>55</v>
      </c>
      <c r="E58" s="16">
        <f>SUM(E55,E56,E57)</f>
        <v>0</v>
      </c>
      <c r="F58" s="16"/>
      <c r="G58" s="16"/>
      <c r="H58" s="44">
        <f>SUM(H55:H57)</f>
        <v>0</v>
      </c>
      <c r="I58" s="44">
        <f>SUM(I55:I57)</f>
        <v>0</v>
      </c>
      <c r="J58" s="16">
        <f t="shared" ref="J58:T58" si="49">SUM(J55,J56,J57)</f>
        <v>0</v>
      </c>
      <c r="K58" s="16">
        <f t="shared" si="49"/>
        <v>0</v>
      </c>
      <c r="L58" s="16">
        <f t="shared" si="49"/>
        <v>0</v>
      </c>
      <c r="M58" s="16">
        <f t="shared" si="49"/>
        <v>0</v>
      </c>
      <c r="N58" s="16">
        <f t="shared" si="49"/>
        <v>0</v>
      </c>
      <c r="O58" s="16">
        <f t="shared" si="49"/>
        <v>0</v>
      </c>
      <c r="P58" s="16">
        <f t="shared" si="49"/>
        <v>0</v>
      </c>
      <c r="Q58" s="99">
        <f t="shared" si="49"/>
        <v>0</v>
      </c>
      <c r="R58" s="99"/>
      <c r="S58" s="99">
        <f t="shared" si="49"/>
        <v>0</v>
      </c>
      <c r="T58" s="16">
        <f t="shared" si="49"/>
        <v>0</v>
      </c>
      <c r="U58" s="17"/>
    </row>
    <row r="59" spans="1:21" ht="24" x14ac:dyDescent="0.2">
      <c r="A59" s="73"/>
      <c r="B59" s="73"/>
      <c r="C59" s="74"/>
      <c r="D59" s="72" t="s">
        <v>58</v>
      </c>
      <c r="E59" s="75">
        <f>SUM(E46+E50+E54+E58)</f>
        <v>901.78</v>
      </c>
      <c r="F59" s="75"/>
      <c r="G59" s="75"/>
      <c r="H59" s="75">
        <f t="shared" ref="H59:T59" si="50">SUM(H46+H50+H54+H58)</f>
        <v>5147.4799999999996</v>
      </c>
      <c r="I59" s="75">
        <f t="shared" si="50"/>
        <v>38735.100000000006</v>
      </c>
      <c r="J59" s="75">
        <f t="shared" si="50"/>
        <v>5392.644400000001</v>
      </c>
      <c r="K59" s="75">
        <f t="shared" si="50"/>
        <v>40580.100000000006</v>
      </c>
      <c r="L59" s="75">
        <f t="shared" si="50"/>
        <v>45972.744400000003</v>
      </c>
      <c r="M59" s="75">
        <f t="shared" si="50"/>
        <v>245.16440000000051</v>
      </c>
      <c r="N59" s="75">
        <f t="shared" si="50"/>
        <v>1844.9999999999995</v>
      </c>
      <c r="O59" s="75">
        <f t="shared" si="50"/>
        <v>0</v>
      </c>
      <c r="P59" s="75">
        <f t="shared" si="50"/>
        <v>0</v>
      </c>
      <c r="Q59" s="100">
        <f t="shared" si="50"/>
        <v>25000</v>
      </c>
      <c r="R59" s="100"/>
      <c r="S59" s="100">
        <f t="shared" si="50"/>
        <v>0</v>
      </c>
      <c r="T59" s="75">
        <f t="shared" si="50"/>
        <v>0</v>
      </c>
      <c r="U59" s="77"/>
    </row>
    <row r="60" spans="1:21" ht="36" x14ac:dyDescent="0.2">
      <c r="A60" s="38"/>
      <c r="B60" s="38"/>
      <c r="C60" s="39"/>
      <c r="D60" s="40" t="s">
        <v>59</v>
      </c>
      <c r="E60" s="41">
        <f>E59+'2017'!E60</f>
        <v>11375.019999999999</v>
      </c>
      <c r="F60" s="41"/>
      <c r="G60" s="41"/>
      <c r="H60" s="41">
        <f>H59+'2017'!H60</f>
        <v>56554.039999999994</v>
      </c>
      <c r="I60" s="41">
        <f>I59+'2017'!I60</f>
        <v>256338.08</v>
      </c>
      <c r="J60" s="41">
        <f>J59+'2017'!J60</f>
        <v>56799.216199999995</v>
      </c>
      <c r="K60" s="41">
        <f>K59+'2017'!K60</f>
        <v>258183.08</v>
      </c>
      <c r="L60" s="41">
        <f>L59+'2017'!L60</f>
        <v>314982.29620000004</v>
      </c>
      <c r="M60" s="41">
        <f>M59+'2017'!M60</f>
        <v>245.17619999999772</v>
      </c>
      <c r="N60" s="41">
        <f>N59+'2017'!N60</f>
        <v>1845.0000000000005</v>
      </c>
      <c r="O60" s="41">
        <f>O59+'2017'!O60</f>
        <v>0</v>
      </c>
      <c r="P60" s="41">
        <f>P59+'2017'!P60</f>
        <v>0</v>
      </c>
      <c r="Q60" s="41">
        <f>Q59+'2017'!Q60</f>
        <v>25000</v>
      </c>
      <c r="R60" s="41">
        <f>I60-Q60</f>
        <v>231338.08</v>
      </c>
      <c r="S60" s="41">
        <f>S59+'2017'!S60</f>
        <v>0</v>
      </c>
      <c r="T60" s="41">
        <f>T59+'2017'!T60</f>
        <v>0</v>
      </c>
      <c r="U60" s="42"/>
    </row>
    <row r="61" spans="1:21" x14ac:dyDescent="0.2">
      <c r="A61" s="110">
        <v>4</v>
      </c>
      <c r="B61" s="125" t="s">
        <v>32</v>
      </c>
      <c r="C61" s="128" t="s">
        <v>24</v>
      </c>
      <c r="D61" s="5" t="s">
        <v>8</v>
      </c>
      <c r="E61" s="94">
        <v>542.46</v>
      </c>
      <c r="F61" s="91">
        <v>5.98</v>
      </c>
      <c r="G61" s="91">
        <v>45</v>
      </c>
      <c r="H61" s="92"/>
      <c r="I61" s="92"/>
      <c r="J61" s="2">
        <f>(E61*F61)</f>
        <v>3243.9108000000006</v>
      </c>
      <c r="K61" s="2">
        <f>(E61*G61)</f>
        <v>24410.7</v>
      </c>
      <c r="L61" s="20">
        <f>SUM(J61,K61)</f>
        <v>27654.610800000002</v>
      </c>
      <c r="M61" s="21">
        <f>SUM(J61-H61)</f>
        <v>3243.9108000000006</v>
      </c>
      <c r="N61" s="21">
        <f>SUM(K61-I61)</f>
        <v>24410.7</v>
      </c>
      <c r="O61" s="2"/>
      <c r="P61" s="2"/>
      <c r="Q61" s="98"/>
      <c r="R61" s="97"/>
      <c r="S61" s="98"/>
      <c r="T61" s="1"/>
      <c r="U61" s="19"/>
    </row>
    <row r="62" spans="1:21" x14ac:dyDescent="0.2">
      <c r="A62" s="111"/>
      <c r="B62" s="126"/>
      <c r="C62" s="129"/>
      <c r="D62" s="5" t="s">
        <v>9</v>
      </c>
      <c r="E62" s="95">
        <v>362.7</v>
      </c>
      <c r="F62" s="91">
        <v>5.98</v>
      </c>
      <c r="G62" s="91">
        <v>45</v>
      </c>
      <c r="H62" s="92"/>
      <c r="I62" s="92"/>
      <c r="J62" s="2">
        <f>(E62*F62)</f>
        <v>2168.9459999999999</v>
      </c>
      <c r="K62" s="2">
        <f t="shared" ref="K62:K63" si="51">(E62*G62)</f>
        <v>16321.5</v>
      </c>
      <c r="L62" s="20">
        <f t="shared" ref="L62:L63" si="52">SUM(J62,K62)</f>
        <v>18490.446</v>
      </c>
      <c r="M62" s="21">
        <f t="shared" ref="M62:N63" si="53">SUM(J62-H62)</f>
        <v>2168.9459999999999</v>
      </c>
      <c r="N62" s="21">
        <f t="shared" si="53"/>
        <v>16321.5</v>
      </c>
      <c r="O62" s="2"/>
      <c r="P62" s="2"/>
      <c r="Q62" s="98"/>
      <c r="R62" s="97"/>
      <c r="S62" s="98"/>
      <c r="T62" s="1"/>
      <c r="U62" s="19"/>
    </row>
    <row r="63" spans="1:21" x14ac:dyDescent="0.2">
      <c r="A63" s="111"/>
      <c r="B63" s="126"/>
      <c r="C63" s="129"/>
      <c r="D63" s="5" t="s">
        <v>10</v>
      </c>
      <c r="E63" s="95">
        <v>513.82000000000005</v>
      </c>
      <c r="F63" s="91">
        <v>5.98</v>
      </c>
      <c r="G63" s="91">
        <v>45</v>
      </c>
      <c r="H63" s="92"/>
      <c r="I63" s="92"/>
      <c r="J63" s="2">
        <f>(E63*F63)</f>
        <v>3072.6436000000003</v>
      </c>
      <c r="K63" s="2">
        <f t="shared" si="51"/>
        <v>23121.9</v>
      </c>
      <c r="L63" s="20">
        <f t="shared" si="52"/>
        <v>26194.543600000001</v>
      </c>
      <c r="M63" s="21">
        <f t="shared" si="53"/>
        <v>3072.6436000000003</v>
      </c>
      <c r="N63" s="21">
        <f t="shared" si="53"/>
        <v>23121.9</v>
      </c>
      <c r="O63" s="2"/>
      <c r="P63" s="2"/>
      <c r="Q63" s="98"/>
      <c r="R63" s="97"/>
      <c r="S63" s="98"/>
      <c r="T63" s="1"/>
      <c r="U63" s="19"/>
    </row>
    <row r="64" spans="1:21" ht="24" x14ac:dyDescent="0.2">
      <c r="A64" s="111"/>
      <c r="B64" s="126"/>
      <c r="C64" s="129"/>
      <c r="D64" s="34" t="s">
        <v>52</v>
      </c>
      <c r="E64" s="16">
        <f>SUM(E61,E62,E63)</f>
        <v>1418.98</v>
      </c>
      <c r="F64" s="16"/>
      <c r="G64" s="16"/>
      <c r="H64" s="14"/>
      <c r="I64" s="14"/>
      <c r="J64" s="16">
        <f t="shared" ref="J64:T64" si="54">SUM(J61,J62,J63)</f>
        <v>8485.5004000000008</v>
      </c>
      <c r="K64" s="16">
        <f t="shared" si="54"/>
        <v>63854.1</v>
      </c>
      <c r="L64" s="16">
        <f t="shared" si="54"/>
        <v>72339.60040000001</v>
      </c>
      <c r="M64" s="16">
        <f t="shared" si="54"/>
        <v>8485.5004000000008</v>
      </c>
      <c r="N64" s="16">
        <f t="shared" si="54"/>
        <v>63854.1</v>
      </c>
      <c r="O64" s="16">
        <f t="shared" si="54"/>
        <v>0</v>
      </c>
      <c r="P64" s="16">
        <f t="shared" si="54"/>
        <v>0</v>
      </c>
      <c r="Q64" s="99">
        <f t="shared" si="54"/>
        <v>0</v>
      </c>
      <c r="R64" s="99"/>
      <c r="S64" s="99">
        <f t="shared" si="54"/>
        <v>0</v>
      </c>
      <c r="T64" s="16">
        <f t="shared" si="54"/>
        <v>0</v>
      </c>
      <c r="U64" s="17"/>
    </row>
    <row r="65" spans="1:21" x14ac:dyDescent="0.2">
      <c r="A65" s="111"/>
      <c r="B65" s="126"/>
      <c r="C65" s="129"/>
      <c r="D65" s="5" t="s">
        <v>11</v>
      </c>
      <c r="E65" s="94">
        <v>564.17999999999995</v>
      </c>
      <c r="F65" s="91">
        <v>5.98</v>
      </c>
      <c r="G65" s="91">
        <v>45</v>
      </c>
      <c r="H65" s="92"/>
      <c r="I65" s="92"/>
      <c r="J65" s="2">
        <f>(E65*F65)</f>
        <v>3373.7963999999997</v>
      </c>
      <c r="K65" s="2">
        <f>(E65*G65)</f>
        <v>25388.1</v>
      </c>
      <c r="L65" s="20">
        <f>SUM(J65,K65)</f>
        <v>28761.896399999998</v>
      </c>
      <c r="M65" s="21">
        <f>SUM(J65-H65)</f>
        <v>3373.7963999999997</v>
      </c>
      <c r="N65" s="21">
        <f>SUM(K65-I65)</f>
        <v>25388.1</v>
      </c>
      <c r="O65" s="2"/>
      <c r="P65" s="2"/>
      <c r="Q65" s="98"/>
      <c r="R65" s="97"/>
      <c r="S65" s="98"/>
      <c r="T65" s="1"/>
      <c r="U65" s="19"/>
    </row>
    <row r="66" spans="1:21" x14ac:dyDescent="0.2">
      <c r="A66" s="111"/>
      <c r="B66" s="126"/>
      <c r="C66" s="129"/>
      <c r="D66" s="5" t="s">
        <v>12</v>
      </c>
      <c r="E66" s="94">
        <v>521.55999999999995</v>
      </c>
      <c r="F66" s="91">
        <v>5.98</v>
      </c>
      <c r="G66" s="91">
        <v>45</v>
      </c>
      <c r="H66" s="92"/>
      <c r="I66" s="92"/>
      <c r="J66" s="2">
        <f>(E66*F66)</f>
        <v>3118.9287999999997</v>
      </c>
      <c r="K66" s="2">
        <f t="shared" ref="K66:K67" si="55">(E66*G66)</f>
        <v>23470.199999999997</v>
      </c>
      <c r="L66" s="20">
        <f t="shared" ref="L66:L67" si="56">SUM(J66,K66)</f>
        <v>26589.128799999999</v>
      </c>
      <c r="M66" s="21">
        <f t="shared" ref="M66:N67" si="57">SUM(J66-H66)</f>
        <v>3118.9287999999997</v>
      </c>
      <c r="N66" s="21">
        <f t="shared" si="57"/>
        <v>23470.199999999997</v>
      </c>
      <c r="O66" s="2"/>
      <c r="P66" s="2"/>
      <c r="Q66" s="98"/>
      <c r="R66" s="97"/>
      <c r="S66" s="98"/>
      <c r="T66" s="1"/>
      <c r="U66" s="19"/>
    </row>
    <row r="67" spans="1:21" x14ac:dyDescent="0.2">
      <c r="A67" s="111"/>
      <c r="B67" s="126"/>
      <c r="C67" s="129"/>
      <c r="D67" s="5" t="s">
        <v>13</v>
      </c>
      <c r="E67" s="94">
        <v>468.1</v>
      </c>
      <c r="F67" s="91">
        <v>5.98</v>
      </c>
      <c r="G67" s="91">
        <v>45</v>
      </c>
      <c r="H67" s="92"/>
      <c r="I67" s="92"/>
      <c r="J67" s="2">
        <f>(E67*F67)</f>
        <v>2799.2380000000003</v>
      </c>
      <c r="K67" s="2">
        <f t="shared" si="55"/>
        <v>21064.5</v>
      </c>
      <c r="L67" s="20">
        <f t="shared" si="56"/>
        <v>23863.738000000001</v>
      </c>
      <c r="M67" s="21">
        <f t="shared" si="57"/>
        <v>2799.2380000000003</v>
      </c>
      <c r="N67" s="21">
        <f t="shared" si="57"/>
        <v>21064.5</v>
      </c>
      <c r="O67" s="2"/>
      <c r="P67" s="2"/>
      <c r="Q67" s="98"/>
      <c r="R67" s="97"/>
      <c r="S67" s="98"/>
      <c r="T67" s="1"/>
      <c r="U67" s="19"/>
    </row>
    <row r="68" spans="1:21" ht="24" x14ac:dyDescent="0.2">
      <c r="A68" s="111"/>
      <c r="B68" s="126"/>
      <c r="C68" s="129"/>
      <c r="D68" s="34" t="s">
        <v>53</v>
      </c>
      <c r="E68" s="16">
        <f>SUM(E65,E66,E67)</f>
        <v>1553.8399999999997</v>
      </c>
      <c r="F68" s="16"/>
      <c r="G68" s="16"/>
      <c r="H68" s="14"/>
      <c r="I68" s="14"/>
      <c r="J68" s="16">
        <f t="shared" ref="J68:T68" si="58">SUM(J65,J66,J67)</f>
        <v>9291.9631999999983</v>
      </c>
      <c r="K68" s="16">
        <f t="shared" si="58"/>
        <v>69922.799999999988</v>
      </c>
      <c r="L68" s="16">
        <f t="shared" si="58"/>
        <v>79214.763200000001</v>
      </c>
      <c r="M68" s="16">
        <f t="shared" si="58"/>
        <v>9291.9631999999983</v>
      </c>
      <c r="N68" s="16">
        <f t="shared" si="58"/>
        <v>69922.799999999988</v>
      </c>
      <c r="O68" s="16">
        <f t="shared" si="58"/>
        <v>0</v>
      </c>
      <c r="P68" s="16">
        <f t="shared" si="58"/>
        <v>0</v>
      </c>
      <c r="Q68" s="99">
        <f t="shared" si="58"/>
        <v>0</v>
      </c>
      <c r="R68" s="99"/>
      <c r="S68" s="99">
        <f t="shared" si="58"/>
        <v>0</v>
      </c>
      <c r="T68" s="16">
        <f t="shared" si="58"/>
        <v>0</v>
      </c>
      <c r="U68" s="17"/>
    </row>
    <row r="69" spans="1:21" x14ac:dyDescent="0.2">
      <c r="A69" s="111"/>
      <c r="B69" s="126"/>
      <c r="C69" s="129"/>
      <c r="D69" s="5" t="s">
        <v>14</v>
      </c>
      <c r="E69" s="94">
        <v>523.26</v>
      </c>
      <c r="F69" s="91">
        <v>5.98</v>
      </c>
      <c r="G69" s="91">
        <v>45</v>
      </c>
      <c r="H69" s="92"/>
      <c r="I69" s="92"/>
      <c r="J69" s="2">
        <f>(E69*F69)</f>
        <v>3129.0948000000003</v>
      </c>
      <c r="K69" s="2">
        <f>(E69*G69)</f>
        <v>23546.7</v>
      </c>
      <c r="L69" s="20">
        <f>SUM(J69,K69)</f>
        <v>26675.7948</v>
      </c>
      <c r="M69" s="21">
        <f>SUM(J69-H69)</f>
        <v>3129.0948000000003</v>
      </c>
      <c r="N69" s="21">
        <f>SUM(K69-I69)</f>
        <v>23546.7</v>
      </c>
      <c r="O69" s="2"/>
      <c r="P69" s="2"/>
      <c r="Q69" s="98"/>
      <c r="R69" s="97"/>
      <c r="S69" s="98"/>
      <c r="T69" s="1"/>
      <c r="U69" s="19"/>
    </row>
    <row r="70" spans="1:21" x14ac:dyDescent="0.2">
      <c r="A70" s="111"/>
      <c r="B70" s="126"/>
      <c r="C70" s="129"/>
      <c r="D70" s="5" t="s">
        <v>15</v>
      </c>
      <c r="E70" s="94">
        <v>654.12</v>
      </c>
      <c r="F70" s="91">
        <v>5.98</v>
      </c>
      <c r="G70" s="91">
        <v>45</v>
      </c>
      <c r="H70" s="92"/>
      <c r="I70" s="92"/>
      <c r="J70" s="2">
        <f>(E70*F70)</f>
        <v>3911.6376000000005</v>
      </c>
      <c r="K70" s="2">
        <f t="shared" ref="K70:K71" si="59">(E70*G70)</f>
        <v>29435.4</v>
      </c>
      <c r="L70" s="20">
        <f t="shared" ref="L70:L71" si="60">SUM(J70,K70)</f>
        <v>33347.037600000003</v>
      </c>
      <c r="M70" s="21">
        <f t="shared" ref="M70:N71" si="61">SUM(J70-H70)</f>
        <v>3911.6376000000005</v>
      </c>
      <c r="N70" s="21">
        <f t="shared" si="61"/>
        <v>29435.4</v>
      </c>
      <c r="O70" s="2"/>
      <c r="P70" s="2"/>
      <c r="Q70" s="98"/>
      <c r="R70" s="97"/>
      <c r="S70" s="98"/>
      <c r="T70" s="1"/>
      <c r="U70" s="19"/>
    </row>
    <row r="71" spans="1:21" x14ac:dyDescent="0.2">
      <c r="A71" s="111"/>
      <c r="B71" s="126"/>
      <c r="C71" s="129"/>
      <c r="D71" s="5" t="s">
        <v>16</v>
      </c>
      <c r="E71" s="95">
        <v>493.02</v>
      </c>
      <c r="F71" s="91">
        <v>5.98</v>
      </c>
      <c r="G71" s="91">
        <v>45</v>
      </c>
      <c r="H71" s="92"/>
      <c r="I71" s="92"/>
      <c r="J71" s="2">
        <f>(E71*F71)</f>
        <v>2948.2596000000003</v>
      </c>
      <c r="K71" s="2">
        <f t="shared" si="59"/>
        <v>22185.899999999998</v>
      </c>
      <c r="L71" s="20">
        <f t="shared" si="60"/>
        <v>25134.159599999999</v>
      </c>
      <c r="M71" s="21">
        <f t="shared" si="61"/>
        <v>2948.2596000000003</v>
      </c>
      <c r="N71" s="21">
        <f t="shared" si="61"/>
        <v>22185.899999999998</v>
      </c>
      <c r="O71" s="2"/>
      <c r="P71" s="2"/>
      <c r="Q71" s="98"/>
      <c r="R71" s="97"/>
      <c r="S71" s="98"/>
      <c r="T71" s="1"/>
      <c r="U71" s="19"/>
    </row>
    <row r="72" spans="1:21" ht="24" x14ac:dyDescent="0.2">
      <c r="A72" s="111"/>
      <c r="B72" s="126"/>
      <c r="C72" s="129"/>
      <c r="D72" s="34" t="s">
        <v>54</v>
      </c>
      <c r="E72" s="16">
        <f>SUM(E69,E70,E71)</f>
        <v>1670.4</v>
      </c>
      <c r="F72" s="16"/>
      <c r="G72" s="16"/>
      <c r="H72" s="14"/>
      <c r="I72" s="14"/>
      <c r="J72" s="16">
        <f t="shared" ref="J72:T72" si="62">SUM(J69,J70,J71)</f>
        <v>9988.992000000002</v>
      </c>
      <c r="K72" s="16">
        <f t="shared" si="62"/>
        <v>75168</v>
      </c>
      <c r="L72" s="16">
        <f t="shared" si="62"/>
        <v>85156.991999999998</v>
      </c>
      <c r="M72" s="16">
        <f t="shared" si="62"/>
        <v>9988.992000000002</v>
      </c>
      <c r="N72" s="16">
        <f t="shared" si="62"/>
        <v>75168</v>
      </c>
      <c r="O72" s="16">
        <f t="shared" si="62"/>
        <v>0</v>
      </c>
      <c r="P72" s="16">
        <f t="shared" si="62"/>
        <v>0</v>
      </c>
      <c r="Q72" s="99">
        <f t="shared" si="62"/>
        <v>0</v>
      </c>
      <c r="R72" s="99"/>
      <c r="S72" s="99">
        <f t="shared" si="62"/>
        <v>0</v>
      </c>
      <c r="T72" s="16">
        <f t="shared" si="62"/>
        <v>0</v>
      </c>
      <c r="U72" s="17"/>
    </row>
    <row r="73" spans="1:21" x14ac:dyDescent="0.2">
      <c r="A73" s="111"/>
      <c r="B73" s="126"/>
      <c r="C73" s="129"/>
      <c r="D73" s="5" t="s">
        <v>17</v>
      </c>
      <c r="E73" s="94"/>
      <c r="F73" s="91">
        <v>5.98</v>
      </c>
      <c r="G73" s="91">
        <v>45</v>
      </c>
      <c r="H73" s="92"/>
      <c r="I73" s="92"/>
      <c r="J73" s="2">
        <f>(E73*F73)</f>
        <v>0</v>
      </c>
      <c r="K73" s="2">
        <f>(E73*G73)</f>
        <v>0</v>
      </c>
      <c r="L73" s="20">
        <f>SUM(J73,K73)</f>
        <v>0</v>
      </c>
      <c r="M73" s="21">
        <f>SUM(J73-H73)</f>
        <v>0</v>
      </c>
      <c r="N73" s="21">
        <f>SUM(K73-I73)</f>
        <v>0</v>
      </c>
      <c r="O73" s="2"/>
      <c r="P73" s="2"/>
      <c r="Q73" s="98"/>
      <c r="R73" s="97"/>
      <c r="S73" s="98"/>
      <c r="T73" s="1"/>
      <c r="U73" s="19"/>
    </row>
    <row r="74" spans="1:21" x14ac:dyDescent="0.2">
      <c r="A74" s="111"/>
      <c r="B74" s="126"/>
      <c r="C74" s="129"/>
      <c r="D74" s="5" t="s">
        <v>18</v>
      </c>
      <c r="E74" s="94"/>
      <c r="F74" s="91">
        <v>5.98</v>
      </c>
      <c r="G74" s="91">
        <v>45</v>
      </c>
      <c r="H74" s="92"/>
      <c r="I74" s="92"/>
      <c r="J74" s="2">
        <f>(E74*F74)</f>
        <v>0</v>
      </c>
      <c r="K74" s="2">
        <f t="shared" ref="K74:K75" si="63">(E74*G74)</f>
        <v>0</v>
      </c>
      <c r="L74" s="20">
        <f t="shared" ref="L74:L75" si="64">SUM(J74,K74)</f>
        <v>0</v>
      </c>
      <c r="M74" s="21">
        <f t="shared" ref="M74:N75" si="65">SUM(J74-H74)</f>
        <v>0</v>
      </c>
      <c r="N74" s="21">
        <f t="shared" si="65"/>
        <v>0</v>
      </c>
      <c r="O74" s="2"/>
      <c r="P74" s="2"/>
      <c r="Q74" s="98"/>
      <c r="R74" s="97"/>
      <c r="S74" s="98"/>
      <c r="T74" s="1"/>
      <c r="U74" s="19"/>
    </row>
    <row r="75" spans="1:21" x14ac:dyDescent="0.2">
      <c r="A75" s="112"/>
      <c r="B75" s="127"/>
      <c r="C75" s="130"/>
      <c r="D75" s="5" t="s">
        <v>19</v>
      </c>
      <c r="E75" s="95"/>
      <c r="F75" s="91">
        <v>5.98</v>
      </c>
      <c r="G75" s="91">
        <v>45</v>
      </c>
      <c r="H75" s="92"/>
      <c r="I75" s="92"/>
      <c r="J75" s="2">
        <f>(E75*F75)</f>
        <v>0</v>
      </c>
      <c r="K75" s="2">
        <f t="shared" si="63"/>
        <v>0</v>
      </c>
      <c r="L75" s="20">
        <f t="shared" si="64"/>
        <v>0</v>
      </c>
      <c r="M75" s="21">
        <f t="shared" si="65"/>
        <v>0</v>
      </c>
      <c r="N75" s="21">
        <f t="shared" si="65"/>
        <v>0</v>
      </c>
      <c r="O75" s="2"/>
      <c r="P75" s="2"/>
      <c r="Q75" s="98"/>
      <c r="R75" s="97"/>
      <c r="S75" s="98"/>
      <c r="T75" s="1"/>
      <c r="U75" s="19"/>
    </row>
    <row r="76" spans="1:21" ht="24.75" x14ac:dyDescent="0.25">
      <c r="A76" s="8"/>
      <c r="B76" s="8"/>
      <c r="C76" s="8"/>
      <c r="D76" s="34" t="s">
        <v>55</v>
      </c>
      <c r="E76" s="16">
        <f>SUM(E73,E74,E75)</f>
        <v>0</v>
      </c>
      <c r="F76" s="16"/>
      <c r="G76" s="16"/>
      <c r="H76" s="16">
        <f t="shared" ref="H76:T76" si="66">SUM(H73,H74,H75)</f>
        <v>0</v>
      </c>
      <c r="I76" s="16">
        <f t="shared" si="66"/>
        <v>0</v>
      </c>
      <c r="J76" s="16">
        <f t="shared" si="66"/>
        <v>0</v>
      </c>
      <c r="K76" s="16">
        <f t="shared" si="66"/>
        <v>0</v>
      </c>
      <c r="L76" s="16">
        <f t="shared" si="66"/>
        <v>0</v>
      </c>
      <c r="M76" s="16">
        <f t="shared" si="66"/>
        <v>0</v>
      </c>
      <c r="N76" s="16">
        <f t="shared" si="66"/>
        <v>0</v>
      </c>
      <c r="O76" s="16">
        <f t="shared" si="66"/>
        <v>0</v>
      </c>
      <c r="P76" s="16">
        <f t="shared" si="66"/>
        <v>0</v>
      </c>
      <c r="Q76" s="99">
        <f t="shared" si="66"/>
        <v>0</v>
      </c>
      <c r="R76" s="99"/>
      <c r="S76" s="99">
        <f t="shared" si="66"/>
        <v>0</v>
      </c>
      <c r="T76" s="16">
        <f t="shared" si="66"/>
        <v>0</v>
      </c>
      <c r="U76" s="17"/>
    </row>
    <row r="77" spans="1:21" ht="24" x14ac:dyDescent="0.2">
      <c r="A77" s="73"/>
      <c r="B77" s="73"/>
      <c r="C77" s="74"/>
      <c r="D77" s="72" t="s">
        <v>58</v>
      </c>
      <c r="E77" s="75">
        <f>SUM(E64+E68+E72+E76)</f>
        <v>4643.2199999999993</v>
      </c>
      <c r="F77" s="75"/>
      <c r="G77" s="75"/>
      <c r="H77" s="75">
        <f t="shared" ref="H77:T77" si="67">SUM(H64+H68+H72+H76)</f>
        <v>0</v>
      </c>
      <c r="I77" s="75">
        <f t="shared" si="67"/>
        <v>0</v>
      </c>
      <c r="J77" s="75">
        <f t="shared" si="67"/>
        <v>27766.455600000001</v>
      </c>
      <c r="K77" s="75">
        <f t="shared" si="67"/>
        <v>208944.9</v>
      </c>
      <c r="L77" s="75">
        <f t="shared" si="67"/>
        <v>236711.35560000001</v>
      </c>
      <c r="M77" s="75">
        <f t="shared" si="67"/>
        <v>27766.455600000001</v>
      </c>
      <c r="N77" s="75">
        <f t="shared" si="67"/>
        <v>208944.9</v>
      </c>
      <c r="O77" s="75">
        <f t="shared" si="67"/>
        <v>0</v>
      </c>
      <c r="P77" s="75">
        <f t="shared" si="67"/>
        <v>0</v>
      </c>
      <c r="Q77" s="100">
        <f t="shared" si="67"/>
        <v>0</v>
      </c>
      <c r="R77" s="100"/>
      <c r="S77" s="100">
        <f t="shared" si="67"/>
        <v>0</v>
      </c>
      <c r="T77" s="75">
        <f t="shared" si="67"/>
        <v>0</v>
      </c>
      <c r="U77" s="77"/>
    </row>
    <row r="78" spans="1:21" ht="36" x14ac:dyDescent="0.2">
      <c r="A78" s="38"/>
      <c r="B78" s="38"/>
      <c r="C78" s="39"/>
      <c r="D78" s="40" t="s">
        <v>59</v>
      </c>
      <c r="E78" s="41">
        <f>E77+'2017'!E78</f>
        <v>47647.380000000005</v>
      </c>
      <c r="F78" s="41"/>
      <c r="G78" s="41"/>
      <c r="H78" s="41">
        <f>H77+'2017'!H78</f>
        <v>79771.11</v>
      </c>
      <c r="I78" s="41">
        <f>I77+'2017'!I78</f>
        <v>143569.85999999999</v>
      </c>
      <c r="J78" s="41">
        <f>J77+'2017'!J78</f>
        <v>240384.84360000002</v>
      </c>
      <c r="K78" s="41">
        <f>K77+'2017'!K78</f>
        <v>1036072.7</v>
      </c>
      <c r="L78" s="41">
        <f>L77+'2017'!L78</f>
        <v>1276457.5436</v>
      </c>
      <c r="M78" s="41">
        <f>M77+'2017'!M78</f>
        <v>160613.73359999998</v>
      </c>
      <c r="N78" s="41">
        <f>N77+'2017'!N78</f>
        <v>892502.84</v>
      </c>
      <c r="O78" s="41">
        <f>O77+'2017'!O78</f>
        <v>0</v>
      </c>
      <c r="P78" s="41">
        <f>P77+'2017'!P78</f>
        <v>0</v>
      </c>
      <c r="Q78" s="41">
        <f>Q77+'2017'!Q78</f>
        <v>138000</v>
      </c>
      <c r="R78" s="41">
        <f>I78-Q78</f>
        <v>5569.859999999986</v>
      </c>
      <c r="S78" s="41">
        <f>S77+'2017'!S78</f>
        <v>0</v>
      </c>
      <c r="T78" s="41">
        <f>T77+'2017'!T78</f>
        <v>0</v>
      </c>
      <c r="U78" s="42"/>
    </row>
    <row r="79" spans="1:21" x14ac:dyDescent="0.2">
      <c r="A79" s="110">
        <v>5</v>
      </c>
      <c r="B79" s="125" t="s">
        <v>32</v>
      </c>
      <c r="C79" s="128" t="s">
        <v>25</v>
      </c>
      <c r="D79" s="5" t="s">
        <v>8</v>
      </c>
      <c r="E79" s="94">
        <v>266.76</v>
      </c>
      <c r="F79" s="91">
        <v>5.98</v>
      </c>
      <c r="G79" s="91">
        <v>45</v>
      </c>
      <c r="H79" s="92">
        <v>1595.22</v>
      </c>
      <c r="I79" s="92">
        <v>12004.2</v>
      </c>
      <c r="J79" s="2">
        <f>(E79*F79)</f>
        <v>1595.2248</v>
      </c>
      <c r="K79" s="2">
        <f>(E79*G79)</f>
        <v>12004.199999999999</v>
      </c>
      <c r="L79" s="20">
        <f>SUM(J79,K79)</f>
        <v>13599.424799999999</v>
      </c>
      <c r="M79" s="21">
        <f>SUM(J79-H79)</f>
        <v>4.7999999999319698E-3</v>
      </c>
      <c r="N79" s="21">
        <f>SUM(K79-I79)</f>
        <v>-1.8189894035458565E-12</v>
      </c>
      <c r="O79" s="2"/>
      <c r="P79" s="2"/>
      <c r="Q79" s="98"/>
      <c r="R79" s="97"/>
      <c r="S79" s="98"/>
      <c r="T79" s="1"/>
      <c r="U79" s="19"/>
    </row>
    <row r="80" spans="1:21" x14ac:dyDescent="0.2">
      <c r="A80" s="111"/>
      <c r="B80" s="126"/>
      <c r="C80" s="129"/>
      <c r="D80" s="5" t="s">
        <v>9</v>
      </c>
      <c r="E80" s="95">
        <v>195.22</v>
      </c>
      <c r="F80" s="91">
        <v>5.98</v>
      </c>
      <c r="G80" s="91">
        <v>45</v>
      </c>
      <c r="H80" s="92">
        <v>1167.42</v>
      </c>
      <c r="I80" s="92">
        <v>8784.9</v>
      </c>
      <c r="J80" s="2">
        <f>(E80*F80)</f>
        <v>1167.4156</v>
      </c>
      <c r="K80" s="2">
        <f t="shared" ref="K80:K81" si="68">(E80*G80)</f>
        <v>8784.9</v>
      </c>
      <c r="L80" s="20">
        <f t="shared" ref="L80:L81" si="69">SUM(J80,K80)</f>
        <v>9952.3155999999999</v>
      </c>
      <c r="M80" s="21">
        <f t="shared" ref="M80:N81" si="70">SUM(J80-H80)</f>
        <v>-4.400000000032378E-3</v>
      </c>
      <c r="N80" s="21">
        <f t="shared" si="70"/>
        <v>0</v>
      </c>
      <c r="O80" s="2"/>
      <c r="P80" s="2"/>
      <c r="Q80" s="98"/>
      <c r="R80" s="97"/>
      <c r="S80" s="98"/>
      <c r="T80" s="1"/>
      <c r="U80" s="19"/>
    </row>
    <row r="81" spans="1:21" x14ac:dyDescent="0.2">
      <c r="A81" s="111"/>
      <c r="B81" s="126"/>
      <c r="C81" s="129"/>
      <c r="D81" s="5" t="s">
        <v>10</v>
      </c>
      <c r="E81" s="95">
        <v>283.26</v>
      </c>
      <c r="F81" s="91">
        <v>5.98</v>
      </c>
      <c r="G81" s="91">
        <v>45</v>
      </c>
      <c r="H81" s="92">
        <v>1693.89</v>
      </c>
      <c r="I81" s="92">
        <v>12746.7</v>
      </c>
      <c r="J81" s="2">
        <f>(E81*F81)</f>
        <v>1693.8948</v>
      </c>
      <c r="K81" s="2">
        <f t="shared" si="68"/>
        <v>12746.699999999999</v>
      </c>
      <c r="L81" s="20">
        <f t="shared" si="69"/>
        <v>14440.594799999999</v>
      </c>
      <c r="M81" s="21">
        <f t="shared" si="70"/>
        <v>4.7999999999319698E-3</v>
      </c>
      <c r="N81" s="21">
        <f t="shared" si="70"/>
        <v>-1.8189894035458565E-12</v>
      </c>
      <c r="O81" s="2"/>
      <c r="P81" s="2"/>
      <c r="Q81" s="98"/>
      <c r="R81" s="97"/>
      <c r="S81" s="98"/>
      <c r="T81" s="1"/>
      <c r="U81" s="19"/>
    </row>
    <row r="82" spans="1:21" ht="24" x14ac:dyDescent="0.2">
      <c r="A82" s="111"/>
      <c r="B82" s="126"/>
      <c r="C82" s="129"/>
      <c r="D82" s="34" t="s">
        <v>52</v>
      </c>
      <c r="E82" s="16">
        <f>SUM(E79,E80,E81)</f>
        <v>745.24</v>
      </c>
      <c r="F82" s="16"/>
      <c r="G82" s="16"/>
      <c r="H82" s="44">
        <f>SUM(H79:H81)</f>
        <v>4456.5300000000007</v>
      </c>
      <c r="I82" s="44">
        <f>SUM(I79:I81)</f>
        <v>33535.800000000003</v>
      </c>
      <c r="J82" s="16">
        <f t="shared" ref="J82:T82" si="71">SUM(J79,J80,J81)</f>
        <v>4456.5352000000003</v>
      </c>
      <c r="K82" s="16">
        <f t="shared" si="71"/>
        <v>33535.799999999996</v>
      </c>
      <c r="L82" s="16">
        <f t="shared" si="71"/>
        <v>37992.335200000001</v>
      </c>
      <c r="M82" s="16">
        <f t="shared" si="71"/>
        <v>5.1999999998315616E-3</v>
      </c>
      <c r="N82" s="16">
        <f t="shared" si="71"/>
        <v>-3.637978807091713E-12</v>
      </c>
      <c r="O82" s="16">
        <f t="shared" si="71"/>
        <v>0</v>
      </c>
      <c r="P82" s="16">
        <f t="shared" si="71"/>
        <v>0</v>
      </c>
      <c r="Q82" s="99">
        <f t="shared" si="71"/>
        <v>0</v>
      </c>
      <c r="R82" s="99"/>
      <c r="S82" s="99">
        <f t="shared" si="71"/>
        <v>0</v>
      </c>
      <c r="T82" s="16">
        <f t="shared" si="71"/>
        <v>0</v>
      </c>
      <c r="U82" s="17"/>
    </row>
    <row r="83" spans="1:21" x14ac:dyDescent="0.2">
      <c r="A83" s="111"/>
      <c r="B83" s="126"/>
      <c r="C83" s="129"/>
      <c r="D83" s="5" t="s">
        <v>11</v>
      </c>
      <c r="E83" s="94">
        <v>314.68</v>
      </c>
      <c r="F83" s="91">
        <v>5.98</v>
      </c>
      <c r="G83" s="91">
        <v>45</v>
      </c>
      <c r="H83" s="92">
        <v>1881.79</v>
      </c>
      <c r="I83" s="92">
        <v>14160.6</v>
      </c>
      <c r="J83" s="2">
        <f>(E83*F83)</f>
        <v>1881.7864000000002</v>
      </c>
      <c r="K83" s="2">
        <f>(E83*G83)</f>
        <v>14160.6</v>
      </c>
      <c r="L83" s="20">
        <f>SUM(J83,K83)</f>
        <v>16042.386400000001</v>
      </c>
      <c r="M83" s="21">
        <f>SUM(J83-H83)</f>
        <v>-3.5999999997784471E-3</v>
      </c>
      <c r="N83" s="21">
        <f>SUM(K83-I83)</f>
        <v>0</v>
      </c>
      <c r="O83" s="2"/>
      <c r="P83" s="2"/>
      <c r="Q83" s="98"/>
      <c r="R83" s="97"/>
      <c r="S83" s="98"/>
      <c r="T83" s="1"/>
      <c r="U83" s="19"/>
    </row>
    <row r="84" spans="1:21" x14ac:dyDescent="0.2">
      <c r="A84" s="111"/>
      <c r="B84" s="126"/>
      <c r="C84" s="129"/>
      <c r="D84" s="5" t="s">
        <v>12</v>
      </c>
      <c r="E84" s="94">
        <v>306.36</v>
      </c>
      <c r="F84" s="91">
        <v>5.98</v>
      </c>
      <c r="G84" s="91">
        <v>45</v>
      </c>
      <c r="H84" s="92">
        <v>1832.03</v>
      </c>
      <c r="I84" s="92">
        <v>13786.2</v>
      </c>
      <c r="J84" s="2">
        <f>(E84*F84)</f>
        <v>1832.0328000000002</v>
      </c>
      <c r="K84" s="2">
        <f t="shared" ref="K84:K85" si="72">(E84*G84)</f>
        <v>13786.2</v>
      </c>
      <c r="L84" s="20">
        <f t="shared" ref="L84:L85" si="73">SUM(J84,K84)</f>
        <v>15618.232800000002</v>
      </c>
      <c r="M84" s="21">
        <f t="shared" ref="M84:N85" si="74">SUM(J84-H84)</f>
        <v>2.8000000002066372E-3</v>
      </c>
      <c r="N84" s="21">
        <f t="shared" si="74"/>
        <v>0</v>
      </c>
      <c r="O84" s="2"/>
      <c r="P84" s="2"/>
      <c r="Q84" s="98"/>
      <c r="R84" s="97"/>
      <c r="S84" s="98"/>
      <c r="T84" s="1"/>
      <c r="U84" s="19"/>
    </row>
    <row r="85" spans="1:21" x14ac:dyDescent="0.2">
      <c r="A85" s="111"/>
      <c r="B85" s="126"/>
      <c r="C85" s="129"/>
      <c r="D85" s="5" t="s">
        <v>13</v>
      </c>
      <c r="E85" s="94">
        <v>223.96</v>
      </c>
      <c r="F85" s="91">
        <v>5.98</v>
      </c>
      <c r="G85" s="91">
        <v>45</v>
      </c>
      <c r="H85" s="92">
        <v>1339.28</v>
      </c>
      <c r="I85" s="92">
        <v>10078.200000000001</v>
      </c>
      <c r="J85" s="2">
        <f>(E85*F85)</f>
        <v>1339.2808000000002</v>
      </c>
      <c r="K85" s="2">
        <f t="shared" si="72"/>
        <v>10078.200000000001</v>
      </c>
      <c r="L85" s="20">
        <f t="shared" si="73"/>
        <v>11417.480800000001</v>
      </c>
      <c r="M85" s="21">
        <f t="shared" si="74"/>
        <v>8.0000000025393092E-4</v>
      </c>
      <c r="N85" s="21">
        <f t="shared" si="74"/>
        <v>0</v>
      </c>
      <c r="O85" s="2"/>
      <c r="P85" s="2"/>
      <c r="Q85" s="98"/>
      <c r="R85" s="97"/>
      <c r="S85" s="98"/>
      <c r="T85" s="1"/>
      <c r="U85" s="19"/>
    </row>
    <row r="86" spans="1:21" ht="24" x14ac:dyDescent="0.2">
      <c r="A86" s="111"/>
      <c r="B86" s="126"/>
      <c r="C86" s="129"/>
      <c r="D86" s="34" t="s">
        <v>53</v>
      </c>
      <c r="E86" s="16">
        <f>SUM(E83,E84,E85)</f>
        <v>845</v>
      </c>
      <c r="F86" s="16"/>
      <c r="G86" s="16"/>
      <c r="H86" s="44">
        <f>SUM(H83:H85)</f>
        <v>5053.0999999999995</v>
      </c>
      <c r="I86" s="44">
        <f>SUM(I83:I85)</f>
        <v>38025</v>
      </c>
      <c r="J86" s="16">
        <f t="shared" ref="J86:T86" si="75">SUM(J83,J84,J85)</f>
        <v>5053.1000000000004</v>
      </c>
      <c r="K86" s="16">
        <f t="shared" si="75"/>
        <v>38025</v>
      </c>
      <c r="L86" s="16">
        <f t="shared" si="75"/>
        <v>43078.100000000006</v>
      </c>
      <c r="M86" s="16">
        <f t="shared" si="75"/>
        <v>6.8212102632969618E-13</v>
      </c>
      <c r="N86" s="16">
        <f t="shared" si="75"/>
        <v>0</v>
      </c>
      <c r="O86" s="16">
        <f t="shared" si="75"/>
        <v>0</v>
      </c>
      <c r="P86" s="16">
        <f t="shared" si="75"/>
        <v>0</v>
      </c>
      <c r="Q86" s="99">
        <f t="shared" si="75"/>
        <v>0</v>
      </c>
      <c r="R86" s="99"/>
      <c r="S86" s="99">
        <f t="shared" si="75"/>
        <v>0</v>
      </c>
      <c r="T86" s="16">
        <f t="shared" si="75"/>
        <v>0</v>
      </c>
      <c r="U86" s="17"/>
    </row>
    <row r="87" spans="1:21" x14ac:dyDescent="0.2">
      <c r="A87" s="111"/>
      <c r="B87" s="126"/>
      <c r="C87" s="129"/>
      <c r="D87" s="5" t="s">
        <v>14</v>
      </c>
      <c r="E87" s="94">
        <v>321.8</v>
      </c>
      <c r="F87" s="91">
        <v>5.98</v>
      </c>
      <c r="G87" s="91">
        <v>45</v>
      </c>
      <c r="H87" s="92">
        <v>1924.36</v>
      </c>
      <c r="I87" s="92">
        <v>14481</v>
      </c>
      <c r="J87" s="2">
        <f>(E87*F87)</f>
        <v>1924.3640000000003</v>
      </c>
      <c r="K87" s="2">
        <f>(E87*G87)</f>
        <v>14481</v>
      </c>
      <c r="L87" s="20">
        <f>SUM(J87,K87)</f>
        <v>16405.364000000001</v>
      </c>
      <c r="M87" s="21">
        <f>SUM(J87-H87)</f>
        <v>4.0000000003601599E-3</v>
      </c>
      <c r="N87" s="21">
        <f>SUM(K87-I87)</f>
        <v>0</v>
      </c>
      <c r="O87" s="2"/>
      <c r="P87" s="2"/>
      <c r="Q87" s="98">
        <v>110640</v>
      </c>
      <c r="R87" s="97"/>
      <c r="S87" s="98"/>
      <c r="T87" s="1"/>
      <c r="U87" s="19"/>
    </row>
    <row r="88" spans="1:21" x14ac:dyDescent="0.2">
      <c r="A88" s="111"/>
      <c r="B88" s="126"/>
      <c r="C88" s="129"/>
      <c r="D88" s="5" t="s">
        <v>15</v>
      </c>
      <c r="E88" s="94">
        <v>335.3</v>
      </c>
      <c r="F88" s="91">
        <v>5.98</v>
      </c>
      <c r="G88" s="91">
        <v>45</v>
      </c>
      <c r="H88" s="92">
        <v>2005.09</v>
      </c>
      <c r="I88" s="92">
        <v>15088.5</v>
      </c>
      <c r="J88" s="2">
        <f>(E88*F88)</f>
        <v>2005.0940000000003</v>
      </c>
      <c r="K88" s="2">
        <f t="shared" ref="K88:K89" si="76">(E88*G88)</f>
        <v>15088.5</v>
      </c>
      <c r="L88" s="20">
        <f t="shared" ref="L88:L89" si="77">SUM(J88,K88)</f>
        <v>17093.594000000001</v>
      </c>
      <c r="M88" s="21">
        <f t="shared" ref="M88:N89" si="78">SUM(J88-H88)</f>
        <v>4.0000000003601599E-3</v>
      </c>
      <c r="N88" s="21">
        <f t="shared" si="78"/>
        <v>0</v>
      </c>
      <c r="O88" s="2"/>
      <c r="P88" s="2"/>
      <c r="Q88" s="98"/>
      <c r="R88" s="97"/>
      <c r="S88" s="98"/>
      <c r="T88" s="1"/>
      <c r="U88" s="19"/>
    </row>
    <row r="89" spans="1:21" x14ac:dyDescent="0.2">
      <c r="A89" s="111"/>
      <c r="B89" s="126"/>
      <c r="C89" s="129"/>
      <c r="D89" s="5" t="s">
        <v>16</v>
      </c>
      <c r="E89" s="95">
        <v>276.04000000000002</v>
      </c>
      <c r="F89" s="91">
        <v>5.98</v>
      </c>
      <c r="G89" s="91">
        <v>45</v>
      </c>
      <c r="H89" s="92"/>
      <c r="I89" s="92"/>
      <c r="J89" s="2">
        <f>(E89*F89)</f>
        <v>1650.7192000000002</v>
      </c>
      <c r="K89" s="2">
        <f t="shared" si="76"/>
        <v>12421.800000000001</v>
      </c>
      <c r="L89" s="20">
        <f t="shared" si="77"/>
        <v>14072.519200000001</v>
      </c>
      <c r="M89" s="21">
        <f t="shared" si="78"/>
        <v>1650.7192000000002</v>
      </c>
      <c r="N89" s="21">
        <f t="shared" si="78"/>
        <v>12421.800000000001</v>
      </c>
      <c r="O89" s="2"/>
      <c r="P89" s="2"/>
      <c r="Q89" s="98"/>
      <c r="R89" s="97"/>
      <c r="S89" s="98"/>
      <c r="T89" s="1"/>
      <c r="U89" s="19"/>
    </row>
    <row r="90" spans="1:21" ht="24" x14ac:dyDescent="0.2">
      <c r="A90" s="111"/>
      <c r="B90" s="126"/>
      <c r="C90" s="129"/>
      <c r="D90" s="34" t="s">
        <v>54</v>
      </c>
      <c r="E90" s="16">
        <f>SUM(E87,E88,E89)</f>
        <v>933.1400000000001</v>
      </c>
      <c r="F90" s="16"/>
      <c r="G90" s="16"/>
      <c r="H90" s="44">
        <f>SUM(H87:H89)</f>
        <v>3929.45</v>
      </c>
      <c r="I90" s="44">
        <f>SUM(I87:I89)</f>
        <v>29569.5</v>
      </c>
      <c r="J90" s="16">
        <f t="shared" ref="J90:T90" si="79">SUM(J87,J88,J89)</f>
        <v>5580.177200000001</v>
      </c>
      <c r="K90" s="16">
        <f t="shared" si="79"/>
        <v>41991.3</v>
      </c>
      <c r="L90" s="16">
        <f t="shared" si="79"/>
        <v>47571.477200000001</v>
      </c>
      <c r="M90" s="16">
        <f t="shared" si="79"/>
        <v>1650.7272000000009</v>
      </c>
      <c r="N90" s="16">
        <f t="shared" si="79"/>
        <v>12421.800000000001</v>
      </c>
      <c r="O90" s="16">
        <f t="shared" si="79"/>
        <v>0</v>
      </c>
      <c r="P90" s="16">
        <f t="shared" si="79"/>
        <v>0</v>
      </c>
      <c r="Q90" s="99">
        <f t="shared" si="79"/>
        <v>110640</v>
      </c>
      <c r="R90" s="99"/>
      <c r="S90" s="99">
        <f t="shared" si="79"/>
        <v>0</v>
      </c>
      <c r="T90" s="16">
        <f t="shared" si="79"/>
        <v>0</v>
      </c>
      <c r="U90" s="17"/>
    </row>
    <row r="91" spans="1:21" x14ac:dyDescent="0.2">
      <c r="A91" s="111"/>
      <c r="B91" s="126"/>
      <c r="C91" s="129"/>
      <c r="D91" s="5" t="s">
        <v>17</v>
      </c>
      <c r="E91" s="94"/>
      <c r="F91" s="91">
        <v>5.98</v>
      </c>
      <c r="G91" s="91">
        <v>45</v>
      </c>
      <c r="H91" s="92"/>
      <c r="I91" s="92"/>
      <c r="J91" s="2">
        <f>(E91*F91)</f>
        <v>0</v>
      </c>
      <c r="K91" s="2">
        <f>(E91*G91)</f>
        <v>0</v>
      </c>
      <c r="L91" s="20">
        <f>SUM(J91,K91)</f>
        <v>0</v>
      </c>
      <c r="M91" s="21">
        <f>SUM(J91-H91)</f>
        <v>0</v>
      </c>
      <c r="N91" s="21">
        <f>SUM(K91-I91)</f>
        <v>0</v>
      </c>
      <c r="O91" s="2"/>
      <c r="P91" s="2"/>
      <c r="Q91" s="98"/>
      <c r="R91" s="97"/>
      <c r="S91" s="98"/>
      <c r="T91" s="1"/>
      <c r="U91" s="19"/>
    </row>
    <row r="92" spans="1:21" x14ac:dyDescent="0.2">
      <c r="A92" s="111"/>
      <c r="B92" s="126"/>
      <c r="C92" s="129"/>
      <c r="D92" s="5" t="s">
        <v>18</v>
      </c>
      <c r="E92" s="94"/>
      <c r="F92" s="91">
        <v>5.98</v>
      </c>
      <c r="G92" s="91">
        <v>45</v>
      </c>
      <c r="H92" s="92"/>
      <c r="I92" s="92"/>
      <c r="J92" s="2">
        <f>(E92*F92)</f>
        <v>0</v>
      </c>
      <c r="K92" s="2">
        <f t="shared" ref="K92:K93" si="80">(E92*G92)</f>
        <v>0</v>
      </c>
      <c r="L92" s="20">
        <f t="shared" ref="L92:L93" si="81">SUM(J92,K92)</f>
        <v>0</v>
      </c>
      <c r="M92" s="21">
        <f t="shared" ref="M92:N93" si="82">SUM(J92-H92)</f>
        <v>0</v>
      </c>
      <c r="N92" s="21">
        <f t="shared" si="82"/>
        <v>0</v>
      </c>
      <c r="O92" s="2"/>
      <c r="P92" s="2"/>
      <c r="Q92" s="98"/>
      <c r="R92" s="97"/>
      <c r="S92" s="98"/>
      <c r="T92" s="1"/>
      <c r="U92" s="19"/>
    </row>
    <row r="93" spans="1:21" x14ac:dyDescent="0.2">
      <c r="A93" s="112"/>
      <c r="B93" s="127"/>
      <c r="C93" s="130"/>
      <c r="D93" s="5" t="s">
        <v>19</v>
      </c>
      <c r="E93" s="95"/>
      <c r="F93" s="91">
        <v>5.98</v>
      </c>
      <c r="G93" s="91">
        <v>45</v>
      </c>
      <c r="H93" s="92"/>
      <c r="I93" s="92"/>
      <c r="J93" s="2">
        <f>(E93*F93)</f>
        <v>0</v>
      </c>
      <c r="K93" s="2">
        <f t="shared" si="80"/>
        <v>0</v>
      </c>
      <c r="L93" s="20">
        <f t="shared" si="81"/>
        <v>0</v>
      </c>
      <c r="M93" s="21">
        <f t="shared" si="82"/>
        <v>0</v>
      </c>
      <c r="N93" s="21">
        <f t="shared" si="82"/>
        <v>0</v>
      </c>
      <c r="O93" s="2"/>
      <c r="P93" s="2"/>
      <c r="Q93" s="98"/>
      <c r="R93" s="97"/>
      <c r="S93" s="98"/>
      <c r="T93" s="1"/>
      <c r="U93" s="19"/>
    </row>
    <row r="94" spans="1:21" ht="24.75" x14ac:dyDescent="0.25">
      <c r="A94" s="8"/>
      <c r="B94" s="8"/>
      <c r="C94" s="8"/>
      <c r="D94" s="34" t="s">
        <v>55</v>
      </c>
      <c r="E94" s="16">
        <f>SUM(E91,E92,E93)</f>
        <v>0</v>
      </c>
      <c r="F94" s="16"/>
      <c r="G94" s="16"/>
      <c r="H94" s="44">
        <f>SUM(H91:H93)</f>
        <v>0</v>
      </c>
      <c r="I94" s="44">
        <f>SUM(I91:I93)</f>
        <v>0</v>
      </c>
      <c r="J94" s="16">
        <f t="shared" ref="J94:T94" si="83">SUM(J91,J92,J93)</f>
        <v>0</v>
      </c>
      <c r="K94" s="16">
        <f t="shared" si="83"/>
        <v>0</v>
      </c>
      <c r="L94" s="16">
        <f t="shared" si="83"/>
        <v>0</v>
      </c>
      <c r="M94" s="16">
        <f t="shared" si="83"/>
        <v>0</v>
      </c>
      <c r="N94" s="16">
        <f t="shared" si="83"/>
        <v>0</v>
      </c>
      <c r="O94" s="16">
        <f t="shared" si="83"/>
        <v>0</v>
      </c>
      <c r="P94" s="16">
        <f t="shared" si="83"/>
        <v>0</v>
      </c>
      <c r="Q94" s="99">
        <f t="shared" si="83"/>
        <v>0</v>
      </c>
      <c r="R94" s="99"/>
      <c r="S94" s="99">
        <f t="shared" si="83"/>
        <v>0</v>
      </c>
      <c r="T94" s="16">
        <f t="shared" si="83"/>
        <v>0</v>
      </c>
      <c r="U94" s="17"/>
    </row>
    <row r="95" spans="1:21" ht="24" x14ac:dyDescent="0.2">
      <c r="A95" s="73"/>
      <c r="B95" s="73"/>
      <c r="C95" s="74"/>
      <c r="D95" s="72" t="s">
        <v>58</v>
      </c>
      <c r="E95" s="75">
        <f>SUM(E82+E86+E90+E94)</f>
        <v>2523.38</v>
      </c>
      <c r="F95" s="75"/>
      <c r="G95" s="75"/>
      <c r="H95" s="84">
        <f>SUM(H82,H86,H90,H94)</f>
        <v>13439.080000000002</v>
      </c>
      <c r="I95" s="84">
        <f>SUM(I82,I86,I90,I94)</f>
        <v>101130.3</v>
      </c>
      <c r="J95" s="75">
        <f t="shared" ref="J95:T95" si="84">SUM(J82+J86+J90+J94)</f>
        <v>15089.812400000003</v>
      </c>
      <c r="K95" s="75">
        <f t="shared" si="84"/>
        <v>113552.09999999999</v>
      </c>
      <c r="L95" s="75">
        <f t="shared" si="84"/>
        <v>128641.9124</v>
      </c>
      <c r="M95" s="75">
        <f t="shared" si="84"/>
        <v>1650.7324000000015</v>
      </c>
      <c r="N95" s="75">
        <f t="shared" si="84"/>
        <v>12421.799999999997</v>
      </c>
      <c r="O95" s="75">
        <f t="shared" si="84"/>
        <v>0</v>
      </c>
      <c r="P95" s="75">
        <f t="shared" si="84"/>
        <v>0</v>
      </c>
      <c r="Q95" s="100">
        <f t="shared" si="84"/>
        <v>110640</v>
      </c>
      <c r="R95" s="100"/>
      <c r="S95" s="100">
        <f t="shared" si="84"/>
        <v>0</v>
      </c>
      <c r="T95" s="75">
        <f t="shared" si="84"/>
        <v>0</v>
      </c>
      <c r="U95" s="77"/>
    </row>
    <row r="96" spans="1:21" ht="36" x14ac:dyDescent="0.2">
      <c r="A96" s="38"/>
      <c r="B96" s="38"/>
      <c r="C96" s="39"/>
      <c r="D96" s="40" t="s">
        <v>59</v>
      </c>
      <c r="E96" s="41">
        <f>E95+'2017'!E96</f>
        <v>25119.660000000003</v>
      </c>
      <c r="F96" s="41"/>
      <c r="G96" s="41"/>
      <c r="H96" s="41">
        <f>H95+'2017'!H96</f>
        <v>125591.25000000001</v>
      </c>
      <c r="I96" s="41">
        <f>I95+'2017'!I96</f>
        <v>619151.6</v>
      </c>
      <c r="J96" s="41">
        <f>J95+'2017'!J96</f>
        <v>127241.97440000001</v>
      </c>
      <c r="K96" s="41">
        <f>K95+'2017'!K96</f>
        <v>631573.39999999991</v>
      </c>
      <c r="L96" s="41">
        <f>L95+'2017'!L96</f>
        <v>758815.37440000009</v>
      </c>
      <c r="M96" s="41">
        <f>M95+'2017'!M96</f>
        <v>1650.7243999999955</v>
      </c>
      <c r="N96" s="41">
        <f>N95+'2017'!N96</f>
        <v>12421.799999999997</v>
      </c>
      <c r="O96" s="41">
        <f>O95+'2017'!O96</f>
        <v>0</v>
      </c>
      <c r="P96" s="41">
        <f>P95+'2017'!P96</f>
        <v>0</v>
      </c>
      <c r="Q96" s="41">
        <f>Q95+'2017'!Q96</f>
        <v>116640</v>
      </c>
      <c r="R96" s="41">
        <f>I96-Q96</f>
        <v>502511.6</v>
      </c>
      <c r="S96" s="41">
        <f>S95+'2017'!S96</f>
        <v>0</v>
      </c>
      <c r="T96" s="41">
        <f>T95+'2017'!T96</f>
        <v>0</v>
      </c>
      <c r="U96" s="42"/>
    </row>
    <row r="97" spans="1:21" x14ac:dyDescent="0.2">
      <c r="A97" s="110">
        <v>6</v>
      </c>
      <c r="B97" s="125" t="s">
        <v>32</v>
      </c>
      <c r="C97" s="128" t="s">
        <v>26</v>
      </c>
      <c r="D97" s="5" t="s">
        <v>8</v>
      </c>
      <c r="E97" s="94">
        <v>250.32</v>
      </c>
      <c r="F97" s="91">
        <v>5.98</v>
      </c>
      <c r="G97" s="91">
        <v>45</v>
      </c>
      <c r="H97" s="92"/>
      <c r="I97" s="92"/>
      <c r="J97" s="2">
        <f>(E97*F97)</f>
        <v>1496.9136000000001</v>
      </c>
      <c r="K97" s="2">
        <f>(E97*G97)</f>
        <v>11264.4</v>
      </c>
      <c r="L97" s="20">
        <f>SUM(J97,K97)</f>
        <v>12761.313599999999</v>
      </c>
      <c r="M97" s="21">
        <f>SUM(J97-H97)</f>
        <v>1496.9136000000001</v>
      </c>
      <c r="N97" s="21">
        <f>SUM(K97-I97)</f>
        <v>11264.4</v>
      </c>
      <c r="O97" s="2"/>
      <c r="P97" s="2"/>
      <c r="Q97" s="98">
        <v>22740</v>
      </c>
      <c r="R97" s="97"/>
      <c r="S97" s="98"/>
      <c r="T97" s="1"/>
      <c r="U97" s="19"/>
    </row>
    <row r="98" spans="1:21" x14ac:dyDescent="0.2">
      <c r="A98" s="111"/>
      <c r="B98" s="126"/>
      <c r="C98" s="129"/>
      <c r="D98" s="5" t="s">
        <v>9</v>
      </c>
      <c r="E98" s="95">
        <v>260.22000000000003</v>
      </c>
      <c r="F98" s="91">
        <v>5.98</v>
      </c>
      <c r="G98" s="91">
        <v>45</v>
      </c>
      <c r="H98" s="105"/>
      <c r="I98" s="106"/>
      <c r="J98" s="2">
        <f>(E98*F98)</f>
        <v>1556.1156000000003</v>
      </c>
      <c r="K98" s="2">
        <f t="shared" ref="K98:K99" si="85">(E98*G98)</f>
        <v>11709.900000000001</v>
      </c>
      <c r="L98" s="20">
        <f t="shared" ref="L98:L99" si="86">SUM(J98,K98)</f>
        <v>13266.015600000002</v>
      </c>
      <c r="M98" s="21">
        <f t="shared" ref="M98:N99" si="87">SUM(J98-H98)</f>
        <v>1556.1156000000003</v>
      </c>
      <c r="N98" s="21">
        <f t="shared" si="87"/>
        <v>11709.900000000001</v>
      </c>
      <c r="O98" s="2"/>
      <c r="P98" s="2"/>
      <c r="Q98" s="98"/>
      <c r="R98" s="97"/>
      <c r="S98" s="98"/>
      <c r="T98" s="1"/>
      <c r="U98" s="19"/>
    </row>
    <row r="99" spans="1:21" x14ac:dyDescent="0.2">
      <c r="A99" s="111"/>
      <c r="B99" s="126"/>
      <c r="C99" s="129"/>
      <c r="D99" s="5" t="s">
        <v>10</v>
      </c>
      <c r="E99" s="95">
        <v>277.10000000000002</v>
      </c>
      <c r="F99" s="91">
        <v>5.98</v>
      </c>
      <c r="G99" s="91">
        <v>45</v>
      </c>
      <c r="H99" s="105"/>
      <c r="I99" s="106"/>
      <c r="J99" s="2">
        <f>(E99*F99)</f>
        <v>1657.0580000000002</v>
      </c>
      <c r="K99" s="2">
        <f t="shared" si="85"/>
        <v>12469.500000000002</v>
      </c>
      <c r="L99" s="20">
        <f t="shared" si="86"/>
        <v>14126.558000000003</v>
      </c>
      <c r="M99" s="21">
        <f t="shared" si="87"/>
        <v>1657.0580000000002</v>
      </c>
      <c r="N99" s="21">
        <f t="shared" si="87"/>
        <v>12469.500000000002</v>
      </c>
      <c r="O99" s="2"/>
      <c r="P99" s="2"/>
      <c r="Q99" s="98"/>
      <c r="R99" s="97"/>
      <c r="S99" s="98"/>
      <c r="T99" s="1"/>
      <c r="U99" s="19"/>
    </row>
    <row r="100" spans="1:21" ht="24" x14ac:dyDescent="0.2">
      <c r="A100" s="111"/>
      <c r="B100" s="126"/>
      <c r="C100" s="129"/>
      <c r="D100" s="34" t="s">
        <v>52</v>
      </c>
      <c r="E100" s="16">
        <f>SUM(E97,E98,E99)</f>
        <v>787.6400000000001</v>
      </c>
      <c r="F100" s="16"/>
      <c r="G100" s="16"/>
      <c r="H100" s="44">
        <f>SUM(H97:H99)</f>
        <v>0</v>
      </c>
      <c r="I100" s="44">
        <f>SUM(I97:I99)</f>
        <v>0</v>
      </c>
      <c r="J100" s="16">
        <f t="shared" ref="J100:T100" si="88">SUM(J97,J98,J99)</f>
        <v>4710.0872000000008</v>
      </c>
      <c r="K100" s="16">
        <f t="shared" si="88"/>
        <v>35443.800000000003</v>
      </c>
      <c r="L100" s="16">
        <f t="shared" si="88"/>
        <v>40153.887200000005</v>
      </c>
      <c r="M100" s="16">
        <f t="shared" si="88"/>
        <v>4710.0872000000008</v>
      </c>
      <c r="N100" s="16">
        <f t="shared" si="88"/>
        <v>35443.800000000003</v>
      </c>
      <c r="O100" s="16">
        <f t="shared" si="88"/>
        <v>0</v>
      </c>
      <c r="P100" s="16">
        <f t="shared" si="88"/>
        <v>0</v>
      </c>
      <c r="Q100" s="99">
        <f t="shared" si="88"/>
        <v>22740</v>
      </c>
      <c r="R100" s="99"/>
      <c r="S100" s="99">
        <f t="shared" si="88"/>
        <v>0</v>
      </c>
      <c r="T100" s="16">
        <f t="shared" si="88"/>
        <v>0</v>
      </c>
      <c r="U100" s="17"/>
    </row>
    <row r="101" spans="1:21" x14ac:dyDescent="0.2">
      <c r="A101" s="111"/>
      <c r="B101" s="126"/>
      <c r="C101" s="129"/>
      <c r="D101" s="5" t="s">
        <v>11</v>
      </c>
      <c r="E101" s="94">
        <v>325.14</v>
      </c>
      <c r="F101" s="91">
        <v>5.98</v>
      </c>
      <c r="G101" s="91">
        <v>45</v>
      </c>
      <c r="H101" s="105"/>
      <c r="I101" s="106"/>
      <c r="J101" s="2">
        <f>(E101*F101)</f>
        <v>1944.3372000000002</v>
      </c>
      <c r="K101" s="2">
        <f>(E101*G101)</f>
        <v>14631.3</v>
      </c>
      <c r="L101" s="20">
        <f>SUM(J101,K101)</f>
        <v>16575.637200000001</v>
      </c>
      <c r="M101" s="21">
        <f>SUM(J101-H101)</f>
        <v>1944.3372000000002</v>
      </c>
      <c r="N101" s="21">
        <f>SUM(K101-I101)</f>
        <v>14631.3</v>
      </c>
      <c r="O101" s="2"/>
      <c r="P101" s="2"/>
      <c r="Q101" s="98"/>
      <c r="R101" s="97"/>
      <c r="S101" s="98"/>
      <c r="T101" s="1"/>
      <c r="U101" s="19"/>
    </row>
    <row r="102" spans="1:21" x14ac:dyDescent="0.2">
      <c r="A102" s="111"/>
      <c r="B102" s="126"/>
      <c r="C102" s="129"/>
      <c r="D102" s="5" t="s">
        <v>12</v>
      </c>
      <c r="E102" s="94">
        <v>375.44</v>
      </c>
      <c r="F102" s="91">
        <v>5.98</v>
      </c>
      <c r="G102" s="91">
        <v>45</v>
      </c>
      <c r="H102" s="105"/>
      <c r="I102" s="106"/>
      <c r="J102" s="2">
        <f>(E102*F102)</f>
        <v>2245.1312000000003</v>
      </c>
      <c r="K102" s="2">
        <f t="shared" ref="K102:K103" si="89">(E102*G102)</f>
        <v>16894.8</v>
      </c>
      <c r="L102" s="20">
        <f t="shared" ref="L102:L103" si="90">SUM(J102,K102)</f>
        <v>19139.931199999999</v>
      </c>
      <c r="M102" s="21">
        <f t="shared" ref="M102:N103" si="91">SUM(J102-H102)</f>
        <v>2245.1312000000003</v>
      </c>
      <c r="N102" s="21">
        <f t="shared" si="91"/>
        <v>16894.8</v>
      </c>
      <c r="O102" s="2"/>
      <c r="P102" s="2"/>
      <c r="Q102" s="98"/>
      <c r="R102" s="97"/>
      <c r="S102" s="98"/>
      <c r="T102" s="1"/>
      <c r="U102" s="19"/>
    </row>
    <row r="103" spans="1:21" x14ac:dyDescent="0.2">
      <c r="A103" s="111"/>
      <c r="B103" s="126"/>
      <c r="C103" s="129"/>
      <c r="D103" s="5" t="s">
        <v>13</v>
      </c>
      <c r="E103" s="94">
        <v>297.56</v>
      </c>
      <c r="F103" s="91">
        <v>5.98</v>
      </c>
      <c r="G103" s="91">
        <v>45</v>
      </c>
      <c r="H103" s="92"/>
      <c r="I103" s="92"/>
      <c r="J103" s="2">
        <f>(E103*F103)</f>
        <v>1779.4088000000002</v>
      </c>
      <c r="K103" s="2">
        <f t="shared" si="89"/>
        <v>13390.2</v>
      </c>
      <c r="L103" s="20">
        <f t="shared" si="90"/>
        <v>15169.608800000002</v>
      </c>
      <c r="M103" s="21">
        <f t="shared" si="91"/>
        <v>1779.4088000000002</v>
      </c>
      <c r="N103" s="21">
        <f t="shared" si="91"/>
        <v>13390.2</v>
      </c>
      <c r="O103" s="2"/>
      <c r="P103" s="2"/>
      <c r="Q103" s="98"/>
      <c r="R103" s="97"/>
      <c r="S103" s="98"/>
      <c r="T103" s="1"/>
      <c r="U103" s="19"/>
    </row>
    <row r="104" spans="1:21" ht="24" x14ac:dyDescent="0.2">
      <c r="A104" s="111"/>
      <c r="B104" s="126"/>
      <c r="C104" s="129"/>
      <c r="D104" s="34" t="s">
        <v>53</v>
      </c>
      <c r="E104" s="16">
        <f>SUM(E101,E102,E103)</f>
        <v>998.13999999999987</v>
      </c>
      <c r="F104" s="16"/>
      <c r="G104" s="16"/>
      <c r="H104" s="44">
        <f>SUM(H101:H103)</f>
        <v>0</v>
      </c>
      <c r="I104" s="44">
        <f>SUM(I101:I103)</f>
        <v>0</v>
      </c>
      <c r="J104" s="16">
        <f t="shared" ref="J104:T104" si="92">SUM(J101,J102,J103)</f>
        <v>5968.8772000000008</v>
      </c>
      <c r="K104" s="16">
        <f t="shared" si="92"/>
        <v>44916.3</v>
      </c>
      <c r="L104" s="16">
        <f t="shared" si="92"/>
        <v>50885.177200000006</v>
      </c>
      <c r="M104" s="16">
        <f t="shared" si="92"/>
        <v>5968.8772000000008</v>
      </c>
      <c r="N104" s="16">
        <f t="shared" si="92"/>
        <v>44916.3</v>
      </c>
      <c r="O104" s="16">
        <f t="shared" si="92"/>
        <v>0</v>
      </c>
      <c r="P104" s="16">
        <f t="shared" si="92"/>
        <v>0</v>
      </c>
      <c r="Q104" s="99">
        <f t="shared" si="92"/>
        <v>0</v>
      </c>
      <c r="R104" s="99"/>
      <c r="S104" s="99">
        <f t="shared" si="92"/>
        <v>0</v>
      </c>
      <c r="T104" s="16">
        <f t="shared" si="92"/>
        <v>0</v>
      </c>
      <c r="U104" s="17"/>
    </row>
    <row r="105" spans="1:21" x14ac:dyDescent="0.2">
      <c r="A105" s="111"/>
      <c r="B105" s="126"/>
      <c r="C105" s="129"/>
      <c r="D105" s="5" t="s">
        <v>14</v>
      </c>
      <c r="E105" s="94">
        <v>335.34</v>
      </c>
      <c r="F105" s="91">
        <v>5.98</v>
      </c>
      <c r="G105" s="91">
        <v>45</v>
      </c>
      <c r="H105" s="92"/>
      <c r="I105" s="92"/>
      <c r="J105" s="2">
        <f>(E105*F105)</f>
        <v>2005.3332</v>
      </c>
      <c r="K105" s="2">
        <f>(E105*G105)</f>
        <v>15090.3</v>
      </c>
      <c r="L105" s="20">
        <f>SUM(J105,K105)</f>
        <v>17095.6332</v>
      </c>
      <c r="M105" s="21">
        <f>SUM(J105-H105)</f>
        <v>2005.3332</v>
      </c>
      <c r="N105" s="21">
        <f>SUM(K105-I105)</f>
        <v>15090.3</v>
      </c>
      <c r="O105" s="2"/>
      <c r="P105" s="2"/>
      <c r="Q105" s="98"/>
      <c r="R105" s="97"/>
      <c r="S105" s="98"/>
      <c r="T105" s="1"/>
      <c r="U105" s="19"/>
    </row>
    <row r="106" spans="1:21" x14ac:dyDescent="0.2">
      <c r="A106" s="111"/>
      <c r="B106" s="126"/>
      <c r="C106" s="129"/>
      <c r="D106" s="5" t="s">
        <v>15</v>
      </c>
      <c r="E106" s="94">
        <v>361.88</v>
      </c>
      <c r="F106" s="91">
        <v>5.98</v>
      </c>
      <c r="G106" s="91">
        <v>45</v>
      </c>
      <c r="H106" s="92"/>
      <c r="I106" s="92"/>
      <c r="J106" s="2">
        <f>(E106*F106)</f>
        <v>2164.0424000000003</v>
      </c>
      <c r="K106" s="2">
        <f t="shared" ref="K106:K107" si="93">(E106*G106)</f>
        <v>16284.6</v>
      </c>
      <c r="L106" s="20">
        <f t="shared" ref="L106:L107" si="94">SUM(J106,K106)</f>
        <v>18448.642400000001</v>
      </c>
      <c r="M106" s="21">
        <f t="shared" ref="M106:N107" si="95">SUM(J106-H106)</f>
        <v>2164.0424000000003</v>
      </c>
      <c r="N106" s="21">
        <f t="shared" si="95"/>
        <v>16284.6</v>
      </c>
      <c r="O106" s="2"/>
      <c r="P106" s="2"/>
      <c r="Q106" s="98"/>
      <c r="R106" s="97"/>
      <c r="S106" s="98"/>
      <c r="T106" s="1"/>
      <c r="U106" s="19"/>
    </row>
    <row r="107" spans="1:21" x14ac:dyDescent="0.2">
      <c r="A107" s="111"/>
      <c r="B107" s="126"/>
      <c r="C107" s="129"/>
      <c r="D107" s="5" t="s">
        <v>16</v>
      </c>
      <c r="E107" s="95">
        <v>289.89999999999998</v>
      </c>
      <c r="F107" s="91">
        <v>5.98</v>
      </c>
      <c r="G107" s="91">
        <v>45</v>
      </c>
      <c r="H107" s="92"/>
      <c r="I107" s="92"/>
      <c r="J107" s="2">
        <f>(E107*F107)</f>
        <v>1733.6020000000001</v>
      </c>
      <c r="K107" s="2">
        <f t="shared" si="93"/>
        <v>13045.499999999998</v>
      </c>
      <c r="L107" s="20">
        <f t="shared" si="94"/>
        <v>14779.101999999999</v>
      </c>
      <c r="M107" s="21">
        <f t="shared" si="95"/>
        <v>1733.6020000000001</v>
      </c>
      <c r="N107" s="21">
        <f t="shared" si="95"/>
        <v>13045.499999999998</v>
      </c>
      <c r="O107" s="2"/>
      <c r="P107" s="2"/>
      <c r="Q107" s="98"/>
      <c r="R107" s="97"/>
      <c r="S107" s="98"/>
      <c r="T107" s="1"/>
      <c r="U107" s="19"/>
    </row>
    <row r="108" spans="1:21" ht="24" x14ac:dyDescent="0.2">
      <c r="A108" s="111"/>
      <c r="B108" s="126"/>
      <c r="C108" s="129"/>
      <c r="D108" s="34" t="s">
        <v>54</v>
      </c>
      <c r="E108" s="16">
        <f>SUM(E105,E106,E107)</f>
        <v>987.12</v>
      </c>
      <c r="F108" s="16"/>
      <c r="G108" s="16"/>
      <c r="H108" s="44">
        <f>SUM(H105:H107)</f>
        <v>0</v>
      </c>
      <c r="I108" s="44">
        <f>SUM(I105:I107)</f>
        <v>0</v>
      </c>
      <c r="J108" s="16">
        <f t="shared" ref="J108:T108" si="96">SUM(J105,J106,J107)</f>
        <v>5902.9776000000002</v>
      </c>
      <c r="K108" s="16">
        <f t="shared" si="96"/>
        <v>44420.4</v>
      </c>
      <c r="L108" s="16">
        <f t="shared" si="96"/>
        <v>50323.3776</v>
      </c>
      <c r="M108" s="16">
        <f t="shared" si="96"/>
        <v>5902.9776000000002</v>
      </c>
      <c r="N108" s="16">
        <f t="shared" si="96"/>
        <v>44420.4</v>
      </c>
      <c r="O108" s="16">
        <f t="shared" si="96"/>
        <v>0</v>
      </c>
      <c r="P108" s="16">
        <f t="shared" si="96"/>
        <v>0</v>
      </c>
      <c r="Q108" s="99">
        <f t="shared" si="96"/>
        <v>0</v>
      </c>
      <c r="R108" s="99"/>
      <c r="S108" s="99">
        <f t="shared" si="96"/>
        <v>0</v>
      </c>
      <c r="T108" s="16">
        <f t="shared" si="96"/>
        <v>0</v>
      </c>
      <c r="U108" s="17"/>
    </row>
    <row r="109" spans="1:21" x14ac:dyDescent="0.2">
      <c r="A109" s="111"/>
      <c r="B109" s="126"/>
      <c r="C109" s="129"/>
      <c r="D109" s="5" t="s">
        <v>17</v>
      </c>
      <c r="E109" s="94"/>
      <c r="F109" s="91">
        <v>5.98</v>
      </c>
      <c r="G109" s="91">
        <v>45</v>
      </c>
      <c r="H109" s="92"/>
      <c r="I109" s="92"/>
      <c r="J109" s="2">
        <f>(E109*F109)</f>
        <v>0</v>
      </c>
      <c r="K109" s="2">
        <f>(E109*G109)</f>
        <v>0</v>
      </c>
      <c r="L109" s="20">
        <f>SUM(J109,K109)</f>
        <v>0</v>
      </c>
      <c r="M109" s="21">
        <f>SUM(J109-H109)</f>
        <v>0</v>
      </c>
      <c r="N109" s="21">
        <f>SUM(K109-I109)</f>
        <v>0</v>
      </c>
      <c r="O109" s="2"/>
      <c r="P109" s="2"/>
      <c r="Q109" s="98"/>
      <c r="R109" s="97"/>
      <c r="S109" s="98"/>
      <c r="T109" s="1"/>
      <c r="U109" s="19"/>
    </row>
    <row r="110" spans="1:21" x14ac:dyDescent="0.2">
      <c r="A110" s="111"/>
      <c r="B110" s="126"/>
      <c r="C110" s="129"/>
      <c r="D110" s="5" t="s">
        <v>18</v>
      </c>
      <c r="E110" s="94"/>
      <c r="F110" s="91">
        <v>5.98</v>
      </c>
      <c r="G110" s="91">
        <v>45</v>
      </c>
      <c r="H110" s="92"/>
      <c r="I110" s="92"/>
      <c r="J110" s="2">
        <f>(E110*F110)</f>
        <v>0</v>
      </c>
      <c r="K110" s="2">
        <f t="shared" ref="K110:K111" si="97">(E110*G110)</f>
        <v>0</v>
      </c>
      <c r="L110" s="20">
        <f t="shared" ref="L110:L111" si="98">SUM(J110,K110)</f>
        <v>0</v>
      </c>
      <c r="M110" s="21">
        <f t="shared" ref="M110:N111" si="99">SUM(J110-H110)</f>
        <v>0</v>
      </c>
      <c r="N110" s="21">
        <f t="shared" si="99"/>
        <v>0</v>
      </c>
      <c r="O110" s="2"/>
      <c r="P110" s="2"/>
      <c r="Q110" s="98"/>
      <c r="R110" s="97"/>
      <c r="S110" s="98"/>
      <c r="T110" s="1"/>
      <c r="U110" s="19"/>
    </row>
    <row r="111" spans="1:21" x14ac:dyDescent="0.2">
      <c r="A111" s="112"/>
      <c r="B111" s="127"/>
      <c r="C111" s="130"/>
      <c r="D111" s="5" t="s">
        <v>19</v>
      </c>
      <c r="E111" s="95"/>
      <c r="F111" s="91">
        <v>5.98</v>
      </c>
      <c r="G111" s="91">
        <v>45</v>
      </c>
      <c r="H111" s="92"/>
      <c r="I111" s="92"/>
      <c r="J111" s="2">
        <f>(E111*F111)</f>
        <v>0</v>
      </c>
      <c r="K111" s="2">
        <f t="shared" si="97"/>
        <v>0</v>
      </c>
      <c r="L111" s="20">
        <f t="shared" si="98"/>
        <v>0</v>
      </c>
      <c r="M111" s="21">
        <f t="shared" si="99"/>
        <v>0</v>
      </c>
      <c r="N111" s="21">
        <f t="shared" si="99"/>
        <v>0</v>
      </c>
      <c r="O111" s="2"/>
      <c r="P111" s="2"/>
      <c r="Q111" s="98"/>
      <c r="R111" s="97"/>
      <c r="S111" s="98"/>
      <c r="T111" s="1"/>
      <c r="U111" s="19"/>
    </row>
    <row r="112" spans="1:21" ht="24.75" x14ac:dyDescent="0.25">
      <c r="A112" s="8"/>
      <c r="B112" s="8"/>
      <c r="C112" s="8"/>
      <c r="D112" s="34" t="s">
        <v>55</v>
      </c>
      <c r="E112" s="16">
        <f>SUM(E109,E110,E111)</f>
        <v>0</v>
      </c>
      <c r="F112" s="16"/>
      <c r="G112" s="16"/>
      <c r="H112" s="44">
        <f>SUM(H109:H111)</f>
        <v>0</v>
      </c>
      <c r="I112" s="44">
        <f>SUM(I109:I111)</f>
        <v>0</v>
      </c>
      <c r="J112" s="16">
        <f t="shared" ref="J112:T112" si="100">SUM(J109,J110,J111)</f>
        <v>0</v>
      </c>
      <c r="K112" s="16">
        <f t="shared" si="100"/>
        <v>0</v>
      </c>
      <c r="L112" s="16">
        <f t="shared" si="100"/>
        <v>0</v>
      </c>
      <c r="M112" s="16">
        <f t="shared" si="100"/>
        <v>0</v>
      </c>
      <c r="N112" s="16">
        <f t="shared" si="100"/>
        <v>0</v>
      </c>
      <c r="O112" s="16">
        <f t="shared" si="100"/>
        <v>0</v>
      </c>
      <c r="P112" s="16">
        <f t="shared" si="100"/>
        <v>0</v>
      </c>
      <c r="Q112" s="99">
        <f t="shared" si="100"/>
        <v>0</v>
      </c>
      <c r="R112" s="99"/>
      <c r="S112" s="99">
        <f t="shared" si="100"/>
        <v>0</v>
      </c>
      <c r="T112" s="16">
        <f t="shared" si="100"/>
        <v>0</v>
      </c>
      <c r="U112" s="17"/>
    </row>
    <row r="113" spans="1:21" ht="24" x14ac:dyDescent="0.2">
      <c r="A113" s="73"/>
      <c r="B113" s="73"/>
      <c r="C113" s="74"/>
      <c r="D113" s="72" t="s">
        <v>58</v>
      </c>
      <c r="E113" s="75">
        <f>SUM(E100+E104+E108+E112)</f>
        <v>2772.9</v>
      </c>
      <c r="F113" s="75"/>
      <c r="G113" s="75"/>
      <c r="H113" s="84">
        <f>SUM(H100,H104,H108,H112)</f>
        <v>0</v>
      </c>
      <c r="I113" s="84">
        <f>SUM(I100,I104,I108,I112)</f>
        <v>0</v>
      </c>
      <c r="J113" s="75">
        <f t="shared" ref="J113:T113" si="101">SUM(J100+J104+J108+J112)</f>
        <v>16581.942000000003</v>
      </c>
      <c r="K113" s="75">
        <f t="shared" si="101"/>
        <v>124780.5</v>
      </c>
      <c r="L113" s="75">
        <f t="shared" si="101"/>
        <v>141362.44200000001</v>
      </c>
      <c r="M113" s="75">
        <f t="shared" si="101"/>
        <v>16581.942000000003</v>
      </c>
      <c r="N113" s="75">
        <f t="shared" si="101"/>
        <v>124780.5</v>
      </c>
      <c r="O113" s="75">
        <f t="shared" si="101"/>
        <v>0</v>
      </c>
      <c r="P113" s="75">
        <f t="shared" si="101"/>
        <v>0</v>
      </c>
      <c r="Q113" s="100">
        <f t="shared" si="101"/>
        <v>22740</v>
      </c>
      <c r="R113" s="100"/>
      <c r="S113" s="100">
        <f t="shared" si="101"/>
        <v>0</v>
      </c>
      <c r="T113" s="75">
        <f t="shared" si="101"/>
        <v>0</v>
      </c>
      <c r="U113" s="77"/>
    </row>
    <row r="114" spans="1:21" ht="36" x14ac:dyDescent="0.2">
      <c r="A114" s="38"/>
      <c r="B114" s="38"/>
      <c r="C114" s="39"/>
      <c r="D114" s="40" t="s">
        <v>59</v>
      </c>
      <c r="E114" s="41">
        <f>E113+'2017'!E114</f>
        <v>25085.640000000003</v>
      </c>
      <c r="F114" s="41"/>
      <c r="G114" s="41"/>
      <c r="H114" s="41">
        <f>H113+'2017'!H114</f>
        <v>110407.21999999999</v>
      </c>
      <c r="I114" s="41">
        <f>I113+'2017'!I114</f>
        <v>502958.12000000005</v>
      </c>
      <c r="J114" s="41">
        <f>J113+'2017'!J114</f>
        <v>126989.11839999998</v>
      </c>
      <c r="K114" s="41">
        <f>K113+'2017'!K114</f>
        <v>627738.62</v>
      </c>
      <c r="L114" s="41">
        <f>L113+'2017'!L114</f>
        <v>754727.73840000003</v>
      </c>
      <c r="M114" s="41">
        <f>M113+'2017'!M114</f>
        <v>16581.898399999998</v>
      </c>
      <c r="N114" s="41">
        <f>N113+'2017'!N114</f>
        <v>124780.5</v>
      </c>
      <c r="O114" s="41">
        <f>O113+'2017'!O114</f>
        <v>0</v>
      </c>
      <c r="P114" s="41">
        <f>P113+'2017'!P114</f>
        <v>0</v>
      </c>
      <c r="Q114" s="41">
        <f>Q113+'2017'!Q114</f>
        <v>244920</v>
      </c>
      <c r="R114" s="41">
        <f>I114-Q114</f>
        <v>258038.12000000005</v>
      </c>
      <c r="S114" s="41">
        <f>S113+'2017'!S114</f>
        <v>0</v>
      </c>
      <c r="T114" s="41">
        <f>T113+'2017'!T114</f>
        <v>0</v>
      </c>
      <c r="U114" s="42"/>
    </row>
    <row r="115" spans="1:21" x14ac:dyDescent="0.2">
      <c r="A115" s="110">
        <v>7</v>
      </c>
      <c r="B115" s="125" t="s">
        <v>32</v>
      </c>
      <c r="C115" s="128" t="s">
        <v>27</v>
      </c>
      <c r="D115" s="5" t="s">
        <v>8</v>
      </c>
      <c r="E115" s="94">
        <v>900.64</v>
      </c>
      <c r="F115" s="91">
        <v>5.98</v>
      </c>
      <c r="G115" s="91">
        <v>45</v>
      </c>
      <c r="H115" s="92">
        <v>5385.83</v>
      </c>
      <c r="I115" s="92">
        <v>40528.800000000003</v>
      </c>
      <c r="J115" s="2">
        <f>(E115*F115)</f>
        <v>5385.8272000000006</v>
      </c>
      <c r="K115" s="2">
        <f>(E115*G115)</f>
        <v>40528.800000000003</v>
      </c>
      <c r="L115" s="20">
        <f>SUM(J115,K115)</f>
        <v>45914.627200000003</v>
      </c>
      <c r="M115" s="21">
        <f>SUM(J115-H115)</f>
        <v>-2.7999999992971425E-3</v>
      </c>
      <c r="N115" s="21">
        <f>SUM(K115-I115)</f>
        <v>0</v>
      </c>
      <c r="O115" s="2"/>
      <c r="P115" s="2"/>
      <c r="Q115" s="98"/>
      <c r="R115" s="97"/>
      <c r="S115" s="98"/>
      <c r="T115" s="1"/>
      <c r="U115" s="19"/>
    </row>
    <row r="116" spans="1:21" x14ac:dyDescent="0.2">
      <c r="A116" s="111"/>
      <c r="B116" s="126"/>
      <c r="C116" s="129"/>
      <c r="D116" s="5" t="s">
        <v>9</v>
      </c>
      <c r="E116" s="95">
        <v>824.16</v>
      </c>
      <c r="F116" s="91">
        <v>5.98</v>
      </c>
      <c r="G116" s="91">
        <v>45</v>
      </c>
      <c r="H116" s="92">
        <v>4928.4799999999996</v>
      </c>
      <c r="I116" s="92">
        <v>37087.199999999997</v>
      </c>
      <c r="J116" s="2">
        <f>(E116*F116)</f>
        <v>4928.4768000000004</v>
      </c>
      <c r="K116" s="2">
        <f t="shared" ref="K116:K117" si="102">(E116*G116)</f>
        <v>37087.199999999997</v>
      </c>
      <c r="L116" s="20">
        <f t="shared" ref="L116:L117" si="103">SUM(J116,K116)</f>
        <v>42015.676800000001</v>
      </c>
      <c r="M116" s="21">
        <f t="shared" ref="M116:N117" si="104">SUM(J116-H116)</f>
        <v>-3.1999999991967343E-3</v>
      </c>
      <c r="N116" s="21">
        <f t="shared" si="104"/>
        <v>0</v>
      </c>
      <c r="O116" s="2"/>
      <c r="P116" s="2"/>
      <c r="Q116" s="98"/>
      <c r="R116" s="97"/>
      <c r="S116" s="98"/>
      <c r="T116" s="1"/>
      <c r="U116" s="19"/>
    </row>
    <row r="117" spans="1:21" x14ac:dyDescent="0.2">
      <c r="A117" s="111"/>
      <c r="B117" s="126"/>
      <c r="C117" s="129"/>
      <c r="D117" s="5" t="s">
        <v>10</v>
      </c>
      <c r="E117" s="95">
        <v>1054.24</v>
      </c>
      <c r="F117" s="91">
        <v>5.98</v>
      </c>
      <c r="G117" s="91">
        <v>45</v>
      </c>
      <c r="H117" s="92">
        <v>6304.36</v>
      </c>
      <c r="I117" s="92">
        <v>47440.800000000003</v>
      </c>
      <c r="J117" s="2">
        <f>(E117*F117)</f>
        <v>6304.3552000000009</v>
      </c>
      <c r="K117" s="2">
        <f t="shared" si="102"/>
        <v>47440.800000000003</v>
      </c>
      <c r="L117" s="20">
        <f t="shared" si="103"/>
        <v>53745.155200000001</v>
      </c>
      <c r="M117" s="21">
        <f t="shared" si="104"/>
        <v>-4.7999999987951014E-3</v>
      </c>
      <c r="N117" s="21">
        <f t="shared" si="104"/>
        <v>0</v>
      </c>
      <c r="O117" s="2"/>
      <c r="P117" s="2"/>
      <c r="Q117" s="98"/>
      <c r="R117" s="97"/>
      <c r="S117" s="98"/>
      <c r="T117" s="1"/>
      <c r="U117" s="19"/>
    </row>
    <row r="118" spans="1:21" ht="24" x14ac:dyDescent="0.2">
      <c r="A118" s="111"/>
      <c r="B118" s="126"/>
      <c r="C118" s="129"/>
      <c r="D118" s="34" t="s">
        <v>52</v>
      </c>
      <c r="E118" s="16">
        <f>SUM(E115,E116,E117)</f>
        <v>2779.04</v>
      </c>
      <c r="F118" s="16"/>
      <c r="G118" s="16"/>
      <c r="H118" s="16">
        <f t="shared" ref="H118:T118" si="105">SUM(H115,H116,H117)</f>
        <v>16618.669999999998</v>
      </c>
      <c r="I118" s="16">
        <f t="shared" si="105"/>
        <v>125056.8</v>
      </c>
      <c r="J118" s="16">
        <f t="shared" si="105"/>
        <v>16618.659200000002</v>
      </c>
      <c r="K118" s="16">
        <f t="shared" si="105"/>
        <v>125056.8</v>
      </c>
      <c r="L118" s="16">
        <f t="shared" si="105"/>
        <v>141675.45920000001</v>
      </c>
      <c r="M118" s="16">
        <f t="shared" si="105"/>
        <v>-1.0799999997288978E-2</v>
      </c>
      <c r="N118" s="16">
        <f t="shared" si="105"/>
        <v>0</v>
      </c>
      <c r="O118" s="16">
        <f t="shared" si="105"/>
        <v>0</v>
      </c>
      <c r="P118" s="16">
        <f t="shared" si="105"/>
        <v>0</v>
      </c>
      <c r="Q118" s="99">
        <f t="shared" si="105"/>
        <v>0</v>
      </c>
      <c r="R118" s="99"/>
      <c r="S118" s="99">
        <f t="shared" si="105"/>
        <v>0</v>
      </c>
      <c r="T118" s="16">
        <f t="shared" si="105"/>
        <v>0</v>
      </c>
      <c r="U118" s="17"/>
    </row>
    <row r="119" spans="1:21" x14ac:dyDescent="0.2">
      <c r="A119" s="111"/>
      <c r="B119" s="126"/>
      <c r="C119" s="129"/>
      <c r="D119" s="5" t="s">
        <v>11</v>
      </c>
      <c r="E119" s="94">
        <v>1168.9000000000001</v>
      </c>
      <c r="F119" s="91">
        <v>5.98</v>
      </c>
      <c r="G119" s="91">
        <v>45</v>
      </c>
      <c r="H119" s="92">
        <v>6990.02</v>
      </c>
      <c r="I119" s="92">
        <v>52600.5</v>
      </c>
      <c r="J119" s="2">
        <f>(E119*F119)</f>
        <v>6990.0220000000008</v>
      </c>
      <c r="K119" s="2">
        <f>(E119*G119)</f>
        <v>52600.500000000007</v>
      </c>
      <c r="L119" s="20">
        <f>SUM(J119,K119)</f>
        <v>59590.522000000012</v>
      </c>
      <c r="M119" s="21">
        <f>SUM(J119-H119)</f>
        <v>2.0000000004074536E-3</v>
      </c>
      <c r="N119" s="21">
        <f>SUM(K119-I119)</f>
        <v>7.2759576141834259E-12</v>
      </c>
      <c r="O119" s="2"/>
      <c r="P119" s="2"/>
      <c r="Q119" s="98"/>
      <c r="R119" s="97"/>
      <c r="S119" s="98"/>
      <c r="T119" s="1"/>
      <c r="U119" s="19"/>
    </row>
    <row r="120" spans="1:21" x14ac:dyDescent="0.2">
      <c r="A120" s="111"/>
      <c r="B120" s="126"/>
      <c r="C120" s="129"/>
      <c r="D120" s="5" t="s">
        <v>12</v>
      </c>
      <c r="E120" s="94">
        <v>1142.1199999999999</v>
      </c>
      <c r="F120" s="91">
        <v>5.98</v>
      </c>
      <c r="G120" s="91">
        <v>45</v>
      </c>
      <c r="H120" s="92">
        <v>6829.88</v>
      </c>
      <c r="I120" s="92">
        <v>51395.4</v>
      </c>
      <c r="J120" s="2">
        <f t="shared" ref="J120:J121" si="106">(E120*F120)</f>
        <v>6829.8775999999998</v>
      </c>
      <c r="K120" s="2">
        <f t="shared" ref="K120:K121" si="107">(E120*G120)</f>
        <v>51395.399999999994</v>
      </c>
      <c r="L120" s="20">
        <f t="shared" ref="L120:L121" si="108">SUM(J120,K120)</f>
        <v>58225.277599999994</v>
      </c>
      <c r="M120" s="21">
        <f t="shared" ref="M120:N121" si="109">SUM(J120-H120)</f>
        <v>-2.4000000003070454E-3</v>
      </c>
      <c r="N120" s="21">
        <f t="shared" si="109"/>
        <v>-7.2759576141834259E-12</v>
      </c>
      <c r="O120" s="2"/>
      <c r="P120" s="2"/>
      <c r="Q120" s="98"/>
      <c r="R120" s="97"/>
      <c r="S120" s="98"/>
      <c r="T120" s="1"/>
      <c r="U120" s="19"/>
    </row>
    <row r="121" spans="1:21" x14ac:dyDescent="0.2">
      <c r="A121" s="111"/>
      <c r="B121" s="126"/>
      <c r="C121" s="129"/>
      <c r="D121" s="5" t="s">
        <v>13</v>
      </c>
      <c r="E121" s="94">
        <v>996.74</v>
      </c>
      <c r="F121" s="91">
        <v>5.98</v>
      </c>
      <c r="G121" s="91">
        <v>45</v>
      </c>
      <c r="H121" s="92">
        <v>5960.51</v>
      </c>
      <c r="I121" s="92">
        <v>44853.3</v>
      </c>
      <c r="J121" s="2">
        <f t="shared" si="106"/>
        <v>5960.5052000000005</v>
      </c>
      <c r="K121" s="2">
        <f t="shared" si="107"/>
        <v>44853.3</v>
      </c>
      <c r="L121" s="20">
        <f t="shared" si="108"/>
        <v>50813.805200000003</v>
      </c>
      <c r="M121" s="21">
        <f t="shared" si="109"/>
        <v>-4.7999999997045961E-3</v>
      </c>
      <c r="N121" s="21">
        <f t="shared" si="109"/>
        <v>0</v>
      </c>
      <c r="O121" s="2"/>
      <c r="P121" s="2"/>
      <c r="Q121" s="98"/>
      <c r="R121" s="97"/>
      <c r="S121" s="98"/>
      <c r="T121" s="1"/>
      <c r="U121" s="19"/>
    </row>
    <row r="122" spans="1:21" ht="24" x14ac:dyDescent="0.2">
      <c r="A122" s="111"/>
      <c r="B122" s="126"/>
      <c r="C122" s="129"/>
      <c r="D122" s="34" t="s">
        <v>53</v>
      </c>
      <c r="E122" s="16">
        <f>SUM(E119,E120,E121)</f>
        <v>3307.76</v>
      </c>
      <c r="F122" s="16"/>
      <c r="G122" s="16"/>
      <c r="H122" s="16">
        <f t="shared" ref="H122:T122" si="110">SUM(H119,H120,H121)</f>
        <v>19780.410000000003</v>
      </c>
      <c r="I122" s="16">
        <f t="shared" si="110"/>
        <v>148849.20000000001</v>
      </c>
      <c r="J122" s="16">
        <f t="shared" si="110"/>
        <v>19780.4048</v>
      </c>
      <c r="K122" s="16">
        <f t="shared" si="110"/>
        <v>148849.20000000001</v>
      </c>
      <c r="L122" s="16">
        <f t="shared" si="110"/>
        <v>168629.6048</v>
      </c>
      <c r="M122" s="16">
        <f t="shared" si="110"/>
        <v>-5.1999999996041879E-3</v>
      </c>
      <c r="N122" s="16">
        <f t="shared" si="110"/>
        <v>0</v>
      </c>
      <c r="O122" s="16">
        <f t="shared" si="110"/>
        <v>0</v>
      </c>
      <c r="P122" s="16">
        <f t="shared" si="110"/>
        <v>0</v>
      </c>
      <c r="Q122" s="99">
        <f t="shared" si="110"/>
        <v>0</v>
      </c>
      <c r="R122" s="99"/>
      <c r="S122" s="99">
        <f t="shared" si="110"/>
        <v>0</v>
      </c>
      <c r="T122" s="16">
        <f t="shared" si="110"/>
        <v>0</v>
      </c>
      <c r="U122" s="17"/>
    </row>
    <row r="123" spans="1:21" x14ac:dyDescent="0.2">
      <c r="A123" s="111"/>
      <c r="B123" s="126"/>
      <c r="C123" s="129"/>
      <c r="D123" s="5" t="s">
        <v>14</v>
      </c>
      <c r="E123" s="94">
        <v>1161.1600000000001</v>
      </c>
      <c r="F123" s="91">
        <v>5.98</v>
      </c>
      <c r="G123" s="91">
        <v>45</v>
      </c>
      <c r="H123" s="92">
        <v>6943.74</v>
      </c>
      <c r="I123" s="92">
        <v>52252.2</v>
      </c>
      <c r="J123" s="2">
        <f>(E123*F123)</f>
        <v>6943.7368000000006</v>
      </c>
      <c r="K123" s="2">
        <f>(E123*G123)</f>
        <v>52252.200000000004</v>
      </c>
      <c r="L123" s="20">
        <f>SUM(J123,K123)</f>
        <v>59195.936800000003</v>
      </c>
      <c r="M123" s="21">
        <f>SUM(J123-H123)</f>
        <v>-3.1999999991967343E-3</v>
      </c>
      <c r="N123" s="21">
        <f>SUM(K123-I123)</f>
        <v>7.2759576141834259E-12</v>
      </c>
      <c r="O123" s="2"/>
      <c r="P123" s="2"/>
      <c r="Q123" s="98"/>
      <c r="R123" s="97"/>
      <c r="S123" s="98"/>
      <c r="T123" s="1"/>
      <c r="U123" s="19"/>
    </row>
    <row r="124" spans="1:21" x14ac:dyDescent="0.2">
      <c r="A124" s="111"/>
      <c r="B124" s="126"/>
      <c r="C124" s="129"/>
      <c r="D124" s="5" t="s">
        <v>15</v>
      </c>
      <c r="E124" s="94">
        <v>1274.8599999999999</v>
      </c>
      <c r="F124" s="91">
        <v>5.98</v>
      </c>
      <c r="G124" s="91">
        <v>45</v>
      </c>
      <c r="H124" s="92">
        <v>7623.66</v>
      </c>
      <c r="I124" s="92">
        <v>57368.7</v>
      </c>
      <c r="J124" s="2">
        <f>(E124*F124)</f>
        <v>7623.6628000000001</v>
      </c>
      <c r="K124" s="2">
        <f t="shared" ref="K124:K125" si="111">(E124*G124)</f>
        <v>57368.7</v>
      </c>
      <c r="L124" s="20">
        <f t="shared" ref="L124:L125" si="112">SUM(J124,K124)</f>
        <v>64992.362799999995</v>
      </c>
      <c r="M124" s="21">
        <f t="shared" ref="M124:N125" si="113">SUM(J124-H124)</f>
        <v>2.8000000002066372E-3</v>
      </c>
      <c r="N124" s="21">
        <f t="shared" si="113"/>
        <v>0</v>
      </c>
      <c r="O124" s="2"/>
      <c r="P124" s="2"/>
      <c r="Q124" s="98"/>
      <c r="R124" s="97"/>
      <c r="S124" s="98"/>
      <c r="T124" s="1"/>
      <c r="U124" s="19"/>
    </row>
    <row r="125" spans="1:21" x14ac:dyDescent="0.2">
      <c r="A125" s="111"/>
      <c r="B125" s="126"/>
      <c r="C125" s="129"/>
      <c r="D125" s="5" t="s">
        <v>16</v>
      </c>
      <c r="E125" s="95">
        <v>1062.4000000000001</v>
      </c>
      <c r="F125" s="91">
        <v>5.98</v>
      </c>
      <c r="G125" s="91">
        <v>45</v>
      </c>
      <c r="H125" s="92"/>
      <c r="I125" s="92"/>
      <c r="J125" s="2">
        <f>(E125*F125)</f>
        <v>6353.152000000001</v>
      </c>
      <c r="K125" s="2">
        <f t="shared" si="111"/>
        <v>47808.000000000007</v>
      </c>
      <c r="L125" s="20">
        <f t="shared" si="112"/>
        <v>54161.152000000009</v>
      </c>
      <c r="M125" s="21">
        <f t="shared" si="113"/>
        <v>6353.152000000001</v>
      </c>
      <c r="N125" s="21">
        <f t="shared" si="113"/>
        <v>47808.000000000007</v>
      </c>
      <c r="O125" s="2"/>
      <c r="P125" s="2"/>
      <c r="Q125" s="98"/>
      <c r="R125" s="97"/>
      <c r="S125" s="98"/>
      <c r="T125" s="1"/>
      <c r="U125" s="19"/>
    </row>
    <row r="126" spans="1:21" ht="24" x14ac:dyDescent="0.2">
      <c r="A126" s="111"/>
      <c r="B126" s="126"/>
      <c r="C126" s="129"/>
      <c r="D126" s="34" t="s">
        <v>54</v>
      </c>
      <c r="E126" s="16">
        <f>SUM(E123,E124,E125)</f>
        <v>3498.42</v>
      </c>
      <c r="F126" s="16"/>
      <c r="G126" s="16"/>
      <c r="H126" s="16">
        <f t="shared" ref="H126:T126" si="114">SUM(H123,H124,H125)</f>
        <v>14567.4</v>
      </c>
      <c r="I126" s="16">
        <f t="shared" si="114"/>
        <v>109620.9</v>
      </c>
      <c r="J126" s="16">
        <f t="shared" si="114"/>
        <v>20920.551600000003</v>
      </c>
      <c r="K126" s="16">
        <f t="shared" si="114"/>
        <v>157428.9</v>
      </c>
      <c r="L126" s="16">
        <f t="shared" si="114"/>
        <v>178349.4516</v>
      </c>
      <c r="M126" s="16">
        <f t="shared" si="114"/>
        <v>6353.151600000002</v>
      </c>
      <c r="N126" s="16">
        <f t="shared" si="114"/>
        <v>47808.000000000015</v>
      </c>
      <c r="O126" s="16">
        <f t="shared" si="114"/>
        <v>0</v>
      </c>
      <c r="P126" s="16">
        <f t="shared" si="114"/>
        <v>0</v>
      </c>
      <c r="Q126" s="99">
        <f t="shared" si="114"/>
        <v>0</v>
      </c>
      <c r="R126" s="99"/>
      <c r="S126" s="99">
        <f t="shared" si="114"/>
        <v>0</v>
      </c>
      <c r="T126" s="16">
        <f t="shared" si="114"/>
        <v>0</v>
      </c>
      <c r="U126" s="17"/>
    </row>
    <row r="127" spans="1:21" x14ac:dyDescent="0.2">
      <c r="A127" s="111"/>
      <c r="B127" s="126"/>
      <c r="C127" s="129"/>
      <c r="D127" s="5" t="s">
        <v>17</v>
      </c>
      <c r="E127" s="94"/>
      <c r="F127" s="91">
        <v>5.98</v>
      </c>
      <c r="G127" s="91">
        <v>45</v>
      </c>
      <c r="H127" s="92"/>
      <c r="I127" s="92"/>
      <c r="J127" s="2">
        <f>(E127*F127)</f>
        <v>0</v>
      </c>
      <c r="K127" s="2">
        <f>(E127*G127)</f>
        <v>0</v>
      </c>
      <c r="L127" s="20">
        <f>SUM(J127,K127)</f>
        <v>0</v>
      </c>
      <c r="M127" s="21">
        <f>SUM(J127-H127)</f>
        <v>0</v>
      </c>
      <c r="N127" s="21">
        <f>SUM(K127-I127)</f>
        <v>0</v>
      </c>
      <c r="O127" s="2"/>
      <c r="P127" s="2"/>
      <c r="Q127" s="98"/>
      <c r="R127" s="97"/>
      <c r="S127" s="98"/>
      <c r="T127" s="1"/>
      <c r="U127" s="19"/>
    </row>
    <row r="128" spans="1:21" x14ac:dyDescent="0.2">
      <c r="A128" s="111"/>
      <c r="B128" s="126"/>
      <c r="C128" s="129"/>
      <c r="D128" s="5" t="s">
        <v>18</v>
      </c>
      <c r="E128" s="94"/>
      <c r="F128" s="91">
        <v>5.98</v>
      </c>
      <c r="G128" s="91">
        <v>45</v>
      </c>
      <c r="H128" s="92"/>
      <c r="I128" s="92"/>
      <c r="J128" s="2">
        <f>(E128*F128)</f>
        <v>0</v>
      </c>
      <c r="K128" s="2">
        <f t="shared" ref="K128:K129" si="115">(E128*G128)</f>
        <v>0</v>
      </c>
      <c r="L128" s="20">
        <f t="shared" ref="L128:L129" si="116">SUM(J128,K128)</f>
        <v>0</v>
      </c>
      <c r="M128" s="21">
        <f t="shared" ref="M128:N129" si="117">SUM(J128-H128)</f>
        <v>0</v>
      </c>
      <c r="N128" s="21">
        <f t="shared" si="117"/>
        <v>0</v>
      </c>
      <c r="O128" s="2"/>
      <c r="P128" s="2"/>
      <c r="Q128" s="98"/>
      <c r="R128" s="97"/>
      <c r="S128" s="98"/>
      <c r="T128" s="1"/>
      <c r="U128" s="19"/>
    </row>
    <row r="129" spans="1:21" x14ac:dyDescent="0.2">
      <c r="A129" s="112"/>
      <c r="B129" s="127"/>
      <c r="C129" s="130"/>
      <c r="D129" s="5" t="s">
        <v>19</v>
      </c>
      <c r="E129" s="95"/>
      <c r="F129" s="91">
        <v>5.98</v>
      </c>
      <c r="G129" s="91">
        <v>45</v>
      </c>
      <c r="H129" s="92"/>
      <c r="I129" s="92"/>
      <c r="J129" s="2">
        <f>(E129*F129)</f>
        <v>0</v>
      </c>
      <c r="K129" s="2">
        <f t="shared" si="115"/>
        <v>0</v>
      </c>
      <c r="L129" s="20">
        <f t="shared" si="116"/>
        <v>0</v>
      </c>
      <c r="M129" s="21">
        <f t="shared" si="117"/>
        <v>0</v>
      </c>
      <c r="N129" s="21">
        <f t="shared" si="117"/>
        <v>0</v>
      </c>
      <c r="O129" s="2"/>
      <c r="P129" s="2"/>
      <c r="Q129" s="98"/>
      <c r="R129" s="97"/>
      <c r="S129" s="98"/>
      <c r="T129" s="1"/>
      <c r="U129" s="19"/>
    </row>
    <row r="130" spans="1:21" ht="24.75" x14ac:dyDescent="0.25">
      <c r="A130" s="8"/>
      <c r="B130" s="8"/>
      <c r="C130" s="8"/>
      <c r="D130" s="34" t="s">
        <v>55</v>
      </c>
      <c r="E130" s="16">
        <f>SUM(E127,E128,E129)</f>
        <v>0</v>
      </c>
      <c r="F130" s="16"/>
      <c r="G130" s="16"/>
      <c r="H130" s="85">
        <f>SUM(H127:H129)</f>
        <v>0</v>
      </c>
      <c r="I130" s="85">
        <f>SUM(I127:I129)</f>
        <v>0</v>
      </c>
      <c r="J130" s="16">
        <f t="shared" ref="J130:T130" si="118">SUM(J127,J128,J129)</f>
        <v>0</v>
      </c>
      <c r="K130" s="16">
        <f t="shared" si="118"/>
        <v>0</v>
      </c>
      <c r="L130" s="16">
        <f t="shared" si="118"/>
        <v>0</v>
      </c>
      <c r="M130" s="16">
        <f t="shared" si="118"/>
        <v>0</v>
      </c>
      <c r="N130" s="16">
        <f t="shared" si="118"/>
        <v>0</v>
      </c>
      <c r="O130" s="16">
        <f t="shared" si="118"/>
        <v>0</v>
      </c>
      <c r="P130" s="16">
        <f t="shared" si="118"/>
        <v>0</v>
      </c>
      <c r="Q130" s="99">
        <f t="shared" si="118"/>
        <v>0</v>
      </c>
      <c r="R130" s="99"/>
      <c r="S130" s="99">
        <f t="shared" si="118"/>
        <v>0</v>
      </c>
      <c r="T130" s="16">
        <f t="shared" si="118"/>
        <v>0</v>
      </c>
      <c r="U130" s="17"/>
    </row>
    <row r="131" spans="1:21" ht="24" x14ac:dyDescent="0.2">
      <c r="A131" s="73"/>
      <c r="B131" s="73"/>
      <c r="C131" s="74"/>
      <c r="D131" s="72" t="s">
        <v>58</v>
      </c>
      <c r="E131" s="75">
        <f>SUM(E118+E122+E126+E130)</f>
        <v>9585.2200000000012</v>
      </c>
      <c r="F131" s="75"/>
      <c r="G131" s="75"/>
      <c r="H131" s="84">
        <f>SUM(H118,H122,H126,H130)</f>
        <v>50966.48</v>
      </c>
      <c r="I131" s="84">
        <f>SUM(I118,I122,I126,I130)</f>
        <v>383526.9</v>
      </c>
      <c r="J131" s="75">
        <f>SUM(J118+J122+J126+J130)</f>
        <v>57319.615600000005</v>
      </c>
      <c r="K131" s="75">
        <f t="shared" ref="K131:T131" si="119">SUM(K118+K122+K126+K130)</f>
        <v>431334.9</v>
      </c>
      <c r="L131" s="75">
        <f t="shared" si="119"/>
        <v>488654.51560000004</v>
      </c>
      <c r="M131" s="75">
        <f t="shared" si="119"/>
        <v>6353.1356000000051</v>
      </c>
      <c r="N131" s="75">
        <f t="shared" si="119"/>
        <v>47808.000000000015</v>
      </c>
      <c r="O131" s="75">
        <f t="shared" si="119"/>
        <v>0</v>
      </c>
      <c r="P131" s="75">
        <f t="shared" si="119"/>
        <v>0</v>
      </c>
      <c r="Q131" s="100">
        <f t="shared" si="119"/>
        <v>0</v>
      </c>
      <c r="R131" s="100"/>
      <c r="S131" s="100">
        <f t="shared" si="119"/>
        <v>0</v>
      </c>
      <c r="T131" s="75">
        <f t="shared" si="119"/>
        <v>0</v>
      </c>
      <c r="U131" s="77"/>
    </row>
    <row r="132" spans="1:21" ht="36" x14ac:dyDescent="0.2">
      <c r="A132" s="38"/>
      <c r="B132" s="38"/>
      <c r="C132" s="39"/>
      <c r="D132" s="40" t="s">
        <v>59</v>
      </c>
      <c r="E132" s="41">
        <f>E131+'2017'!E132</f>
        <v>102449.29999999999</v>
      </c>
      <c r="F132" s="41"/>
      <c r="G132" s="41"/>
      <c r="H132" s="41">
        <f>H131+'2017'!H132</f>
        <v>248106.98</v>
      </c>
      <c r="I132" s="41">
        <f>I131+'2017'!I132</f>
        <v>1368691.26</v>
      </c>
      <c r="J132" s="41">
        <f>J131+'2017'!J132</f>
        <v>516031.91980000009</v>
      </c>
      <c r="K132" s="41">
        <f>K131+'2017'!K132</f>
        <v>2487183.84</v>
      </c>
      <c r="L132" s="41">
        <f>L131+'2017'!L132</f>
        <v>3003215.7598000001</v>
      </c>
      <c r="M132" s="41">
        <f>M131+'2017'!M132</f>
        <v>267924.93979999999</v>
      </c>
      <c r="N132" s="41">
        <f>N131+'2017'!N132</f>
        <v>1118492.5799999998</v>
      </c>
      <c r="O132" s="41">
        <f>O131+'2017'!O132</f>
        <v>0</v>
      </c>
      <c r="P132" s="41">
        <f>P131+'2017'!P132</f>
        <v>0</v>
      </c>
      <c r="Q132" s="41">
        <f>Q131+'2017'!Q132</f>
        <v>0</v>
      </c>
      <c r="R132" s="41">
        <f>I132-Q132</f>
        <v>1368691.26</v>
      </c>
      <c r="S132" s="41">
        <f>S131+'2017'!S132</f>
        <v>0</v>
      </c>
      <c r="T132" s="41">
        <f>T131+'2017'!T132</f>
        <v>0</v>
      </c>
      <c r="U132" s="42"/>
    </row>
    <row r="133" spans="1:21" x14ac:dyDescent="0.2">
      <c r="A133" s="156">
        <v>8</v>
      </c>
      <c r="B133" s="159" t="s">
        <v>33</v>
      </c>
      <c r="C133" s="162" t="s">
        <v>28</v>
      </c>
      <c r="D133" s="5" t="s">
        <v>8</v>
      </c>
      <c r="E133" s="94">
        <v>78.52</v>
      </c>
      <c r="F133" s="91">
        <v>5.98</v>
      </c>
      <c r="G133" s="91">
        <v>45</v>
      </c>
      <c r="H133" s="92">
        <v>469.55</v>
      </c>
      <c r="I133" s="92">
        <v>3533.4</v>
      </c>
      <c r="J133" s="2">
        <f>SUM(E133*F133)</f>
        <v>469.5496</v>
      </c>
      <c r="K133" s="2">
        <f>SUM(E133*G133)</f>
        <v>3533.3999999999996</v>
      </c>
      <c r="L133" s="20">
        <f>SUM(J133,K133)</f>
        <v>4002.9495999999995</v>
      </c>
      <c r="M133" s="21">
        <f>SUM(J133-H133)</f>
        <v>-4.0000000001327862E-4</v>
      </c>
      <c r="N133" s="21">
        <f>SUM(K133-I133)</f>
        <v>-4.5474735088646412E-13</v>
      </c>
      <c r="O133" s="2"/>
      <c r="P133" s="2"/>
      <c r="Q133" s="98"/>
      <c r="R133" s="97"/>
      <c r="S133" s="98"/>
      <c r="T133" s="1"/>
      <c r="U133" s="19"/>
    </row>
    <row r="134" spans="1:21" x14ac:dyDescent="0.2">
      <c r="A134" s="157"/>
      <c r="B134" s="160"/>
      <c r="C134" s="163"/>
      <c r="D134" s="5" t="s">
        <v>9</v>
      </c>
      <c r="E134" s="95">
        <v>68.48</v>
      </c>
      <c r="F134" s="91">
        <v>5.98</v>
      </c>
      <c r="G134" s="91">
        <v>45</v>
      </c>
      <c r="H134" s="92">
        <v>409.51</v>
      </c>
      <c r="I134" s="92">
        <v>3081.6</v>
      </c>
      <c r="J134" s="2">
        <f t="shared" ref="J134:J135" si="120">SUM(E134*F134)</f>
        <v>409.51040000000006</v>
      </c>
      <c r="K134" s="2">
        <f t="shared" ref="K134:K135" si="121">SUM(E134*G134)</f>
        <v>3081.6000000000004</v>
      </c>
      <c r="L134" s="20">
        <f t="shared" ref="L134:L135" si="122">SUM(J134,K134)</f>
        <v>3491.1104000000005</v>
      </c>
      <c r="M134" s="21">
        <f t="shared" ref="M134:N135" si="123">SUM(J134-H134)</f>
        <v>4.0000000007012204E-4</v>
      </c>
      <c r="N134" s="21">
        <f t="shared" si="123"/>
        <v>4.5474735088646412E-13</v>
      </c>
      <c r="O134" s="2"/>
      <c r="P134" s="2"/>
      <c r="Q134" s="98"/>
      <c r="R134" s="97"/>
      <c r="S134" s="98"/>
      <c r="T134" s="1"/>
      <c r="U134" s="19"/>
    </row>
    <row r="135" spans="1:21" x14ac:dyDescent="0.2">
      <c r="A135" s="157"/>
      <c r="B135" s="160"/>
      <c r="C135" s="163"/>
      <c r="D135" s="5" t="s">
        <v>10</v>
      </c>
      <c r="E135" s="95">
        <v>65.099999999999994</v>
      </c>
      <c r="F135" s="91">
        <v>5.98</v>
      </c>
      <c r="G135" s="91">
        <v>45</v>
      </c>
      <c r="H135" s="92">
        <v>389.3</v>
      </c>
      <c r="I135" s="92">
        <v>2929.5</v>
      </c>
      <c r="J135" s="2">
        <f t="shared" si="120"/>
        <v>389.298</v>
      </c>
      <c r="K135" s="2">
        <f t="shared" si="121"/>
        <v>2929.4999999999995</v>
      </c>
      <c r="L135" s="20">
        <f t="shared" si="122"/>
        <v>3318.7979999999998</v>
      </c>
      <c r="M135" s="21">
        <f t="shared" si="123"/>
        <v>-2.0000000000095497E-3</v>
      </c>
      <c r="N135" s="21">
        <f t="shared" si="123"/>
        <v>-4.5474735088646412E-13</v>
      </c>
      <c r="O135" s="2"/>
      <c r="P135" s="2"/>
      <c r="Q135" s="98"/>
      <c r="R135" s="97"/>
      <c r="S135" s="98"/>
      <c r="T135" s="1"/>
      <c r="U135" s="19"/>
    </row>
    <row r="136" spans="1:21" ht="24" x14ac:dyDescent="0.2">
      <c r="A136" s="157"/>
      <c r="B136" s="160"/>
      <c r="C136" s="163"/>
      <c r="D136" s="34" t="s">
        <v>52</v>
      </c>
      <c r="E136" s="16">
        <f>SUM(E133,E134,E135)</f>
        <v>212.1</v>
      </c>
      <c r="F136" s="16"/>
      <c r="G136" s="16"/>
      <c r="H136" s="44">
        <f>SUM(H133:H135)</f>
        <v>1268.3599999999999</v>
      </c>
      <c r="I136" s="44">
        <f>SUM(I133:I135)</f>
        <v>9544.5</v>
      </c>
      <c r="J136" s="16">
        <f t="shared" ref="J136:T136" si="124">SUM(J133,J134,J135)</f>
        <v>1268.3580000000002</v>
      </c>
      <c r="K136" s="16">
        <f t="shared" si="124"/>
        <v>9544.5</v>
      </c>
      <c r="L136" s="16">
        <f t="shared" si="124"/>
        <v>10812.858</v>
      </c>
      <c r="M136" s="16">
        <f t="shared" si="124"/>
        <v>-1.9999999999527063E-3</v>
      </c>
      <c r="N136" s="16">
        <f t="shared" si="124"/>
        <v>-4.5474735088646412E-13</v>
      </c>
      <c r="O136" s="16">
        <f t="shared" si="124"/>
        <v>0</v>
      </c>
      <c r="P136" s="16">
        <f t="shared" si="124"/>
        <v>0</v>
      </c>
      <c r="Q136" s="99">
        <f t="shared" si="124"/>
        <v>0</v>
      </c>
      <c r="R136" s="99"/>
      <c r="S136" s="99">
        <f t="shared" si="124"/>
        <v>0</v>
      </c>
      <c r="T136" s="16">
        <f t="shared" si="124"/>
        <v>0</v>
      </c>
      <c r="U136" s="17"/>
    </row>
    <row r="137" spans="1:21" x14ac:dyDescent="0.2">
      <c r="A137" s="157"/>
      <c r="B137" s="160"/>
      <c r="C137" s="163"/>
      <c r="D137" s="5" t="s">
        <v>11</v>
      </c>
      <c r="E137" s="94">
        <v>65.98</v>
      </c>
      <c r="F137" s="91">
        <v>5.98</v>
      </c>
      <c r="G137" s="91">
        <v>45</v>
      </c>
      <c r="H137" s="92">
        <v>394.56</v>
      </c>
      <c r="I137" s="92">
        <v>2969.1</v>
      </c>
      <c r="J137" s="2">
        <f>SUM(E137*F137)</f>
        <v>394.56040000000007</v>
      </c>
      <c r="K137" s="2">
        <f>(E137*G137)</f>
        <v>2969.1000000000004</v>
      </c>
      <c r="L137" s="20">
        <f>SUM(J137,K137)</f>
        <v>3363.6604000000007</v>
      </c>
      <c r="M137" s="21">
        <f>SUM(J137-H137)</f>
        <v>4.0000000007012204E-4</v>
      </c>
      <c r="N137" s="21">
        <f>SUM(K137-I137)</f>
        <v>4.5474735088646412E-13</v>
      </c>
      <c r="O137" s="2"/>
      <c r="P137" s="2"/>
      <c r="Q137" s="98"/>
      <c r="R137" s="97"/>
      <c r="S137" s="98"/>
      <c r="T137" s="1"/>
      <c r="U137" s="19"/>
    </row>
    <row r="138" spans="1:21" x14ac:dyDescent="0.2">
      <c r="A138" s="157"/>
      <c r="B138" s="160"/>
      <c r="C138" s="163"/>
      <c r="D138" s="5" t="s">
        <v>12</v>
      </c>
      <c r="E138" s="94">
        <v>69.28</v>
      </c>
      <c r="F138" s="91">
        <v>5.98</v>
      </c>
      <c r="G138" s="91">
        <v>45</v>
      </c>
      <c r="H138" s="92">
        <v>414.29</v>
      </c>
      <c r="I138" s="92">
        <v>3117.6</v>
      </c>
      <c r="J138" s="2">
        <f t="shared" ref="J138:J139" si="125">SUM(E138*F138)</f>
        <v>414.29440000000005</v>
      </c>
      <c r="K138" s="2">
        <f t="shared" ref="K138:K139" si="126">(E138*G138)</f>
        <v>3117.6</v>
      </c>
      <c r="L138" s="20">
        <f t="shared" ref="L138:L139" si="127">SUM(J138,K138)</f>
        <v>3531.8944000000001</v>
      </c>
      <c r="M138" s="21">
        <f t="shared" ref="M138:N139" si="128">SUM(J138-H138)</f>
        <v>4.400000000032378E-3</v>
      </c>
      <c r="N138" s="21">
        <f t="shared" si="128"/>
        <v>0</v>
      </c>
      <c r="O138" s="2"/>
      <c r="P138" s="2"/>
      <c r="Q138" s="98"/>
      <c r="R138" s="97"/>
      <c r="S138" s="98"/>
      <c r="T138" s="1"/>
      <c r="U138" s="19"/>
    </row>
    <row r="139" spans="1:21" x14ac:dyDescent="0.2">
      <c r="A139" s="157"/>
      <c r="B139" s="160"/>
      <c r="C139" s="163"/>
      <c r="D139" s="5" t="s">
        <v>13</v>
      </c>
      <c r="E139" s="94">
        <v>81.92</v>
      </c>
      <c r="F139" s="91">
        <v>5.98</v>
      </c>
      <c r="G139" s="91">
        <v>45</v>
      </c>
      <c r="H139" s="92">
        <v>489.88</v>
      </c>
      <c r="I139" s="92">
        <v>3686.4</v>
      </c>
      <c r="J139" s="2">
        <f t="shared" si="125"/>
        <v>489.88160000000005</v>
      </c>
      <c r="K139" s="2">
        <f t="shared" si="126"/>
        <v>3686.4</v>
      </c>
      <c r="L139" s="20">
        <f t="shared" si="127"/>
        <v>4176.2816000000003</v>
      </c>
      <c r="M139" s="21">
        <f t="shared" si="128"/>
        <v>1.6000000000531145E-3</v>
      </c>
      <c r="N139" s="21">
        <f t="shared" si="128"/>
        <v>0</v>
      </c>
      <c r="O139" s="2"/>
      <c r="P139" s="2"/>
      <c r="Q139" s="98"/>
      <c r="R139" s="97"/>
      <c r="S139" s="98"/>
      <c r="T139" s="1"/>
      <c r="U139" s="19"/>
    </row>
    <row r="140" spans="1:21" ht="24" x14ac:dyDescent="0.2">
      <c r="A140" s="157"/>
      <c r="B140" s="160"/>
      <c r="C140" s="163"/>
      <c r="D140" s="34" t="s">
        <v>53</v>
      </c>
      <c r="E140" s="16">
        <f>SUM(E137,E138,E139)</f>
        <v>217.18</v>
      </c>
      <c r="F140" s="16"/>
      <c r="G140" s="16"/>
      <c r="H140" s="44">
        <f>SUM(H137:H139)</f>
        <v>1298.73</v>
      </c>
      <c r="I140" s="44">
        <f>SUM(I137:I139)</f>
        <v>9773.1</v>
      </c>
      <c r="J140" s="16">
        <f t="shared" ref="J140:T140" si="129">SUM(J137,J138,J139)</f>
        <v>1298.7364000000002</v>
      </c>
      <c r="K140" s="16">
        <f t="shared" si="129"/>
        <v>9773.1</v>
      </c>
      <c r="L140" s="16">
        <f t="shared" si="129"/>
        <v>11071.8364</v>
      </c>
      <c r="M140" s="16">
        <f t="shared" si="129"/>
        <v>6.4000000001556145E-3</v>
      </c>
      <c r="N140" s="16">
        <f t="shared" si="129"/>
        <v>4.5474735088646412E-13</v>
      </c>
      <c r="O140" s="16">
        <f t="shared" si="129"/>
        <v>0</v>
      </c>
      <c r="P140" s="16">
        <f t="shared" si="129"/>
        <v>0</v>
      </c>
      <c r="Q140" s="99">
        <f t="shared" si="129"/>
        <v>0</v>
      </c>
      <c r="R140" s="99"/>
      <c r="S140" s="99">
        <f t="shared" si="129"/>
        <v>0</v>
      </c>
      <c r="T140" s="16">
        <f t="shared" si="129"/>
        <v>0</v>
      </c>
      <c r="U140" s="17"/>
    </row>
    <row r="141" spans="1:21" x14ac:dyDescent="0.2">
      <c r="A141" s="157"/>
      <c r="B141" s="160"/>
      <c r="C141" s="163"/>
      <c r="D141" s="5" t="s">
        <v>14</v>
      </c>
      <c r="E141" s="94">
        <v>85.68</v>
      </c>
      <c r="F141" s="91">
        <v>5.98</v>
      </c>
      <c r="G141" s="91">
        <v>45</v>
      </c>
      <c r="H141" s="92">
        <v>512.37</v>
      </c>
      <c r="I141" s="92">
        <v>3855.6</v>
      </c>
      <c r="J141" s="2">
        <f>SUM(E141*F141)</f>
        <v>512.36640000000011</v>
      </c>
      <c r="K141" s="2">
        <f>(E141*G141)</f>
        <v>3855.6000000000004</v>
      </c>
      <c r="L141" s="20">
        <f>SUM(J141,K141)</f>
        <v>4367.9664000000002</v>
      </c>
      <c r="M141" s="21">
        <f>SUM(J141-H141)</f>
        <v>-3.5999999998921339E-3</v>
      </c>
      <c r="N141" s="21">
        <f>SUM(K141-I141)</f>
        <v>4.5474735088646412E-13</v>
      </c>
      <c r="O141" s="2"/>
      <c r="P141" s="2"/>
      <c r="Q141" s="98"/>
      <c r="R141" s="97"/>
      <c r="S141" s="98"/>
      <c r="T141" s="1"/>
      <c r="U141" s="19"/>
    </row>
    <row r="142" spans="1:21" x14ac:dyDescent="0.2">
      <c r="A142" s="157"/>
      <c r="B142" s="160"/>
      <c r="C142" s="163"/>
      <c r="D142" s="5" t="s">
        <v>15</v>
      </c>
      <c r="E142" s="94">
        <v>79.22</v>
      </c>
      <c r="F142" s="91">
        <v>5.98</v>
      </c>
      <c r="G142" s="91">
        <v>45</v>
      </c>
      <c r="H142" s="92">
        <v>473.74</v>
      </c>
      <c r="I142" s="92">
        <v>3564.9</v>
      </c>
      <c r="J142" s="2">
        <f t="shared" ref="J142:J143" si="130">SUM(E142*F142)</f>
        <v>473.73560000000003</v>
      </c>
      <c r="K142" s="2">
        <f t="shared" ref="K142:K143" si="131">(E142*G142)</f>
        <v>3564.9</v>
      </c>
      <c r="L142" s="20">
        <f t="shared" ref="L142:L143" si="132">SUM(J142,K142)</f>
        <v>4038.6356000000001</v>
      </c>
      <c r="M142" s="21">
        <f t="shared" ref="M142:N143" si="133">SUM(J142-H142)</f>
        <v>-4.3999999999755346E-3</v>
      </c>
      <c r="N142" s="21">
        <f t="shared" si="133"/>
        <v>0</v>
      </c>
      <c r="O142" s="2"/>
      <c r="P142" s="2"/>
      <c r="Q142" s="98"/>
      <c r="R142" s="97"/>
      <c r="S142" s="98"/>
      <c r="T142" s="1"/>
      <c r="U142" s="19"/>
    </row>
    <row r="143" spans="1:21" x14ac:dyDescent="0.2">
      <c r="A143" s="157"/>
      <c r="B143" s="160"/>
      <c r="C143" s="163"/>
      <c r="D143" s="5" t="s">
        <v>16</v>
      </c>
      <c r="E143" s="95">
        <v>86.54</v>
      </c>
      <c r="F143" s="91">
        <v>5.98</v>
      </c>
      <c r="G143" s="91">
        <v>45</v>
      </c>
      <c r="H143" s="92">
        <v>517.51</v>
      </c>
      <c r="I143" s="92">
        <v>3894.3</v>
      </c>
      <c r="J143" s="2">
        <f t="shared" si="130"/>
        <v>517.50920000000008</v>
      </c>
      <c r="K143" s="2">
        <f t="shared" si="131"/>
        <v>3894.3</v>
      </c>
      <c r="L143" s="20">
        <f t="shared" si="132"/>
        <v>4411.8092000000006</v>
      </c>
      <c r="M143" s="21">
        <f t="shared" si="133"/>
        <v>-7.9999999991287041E-4</v>
      </c>
      <c r="N143" s="21">
        <f t="shared" si="133"/>
        <v>0</v>
      </c>
      <c r="O143" s="2"/>
      <c r="P143" s="2"/>
      <c r="Q143" s="98"/>
      <c r="R143" s="97"/>
      <c r="S143" s="98"/>
      <c r="T143" s="1"/>
      <c r="U143" s="19"/>
    </row>
    <row r="144" spans="1:21" ht="24" x14ac:dyDescent="0.2">
      <c r="A144" s="157"/>
      <c r="B144" s="160"/>
      <c r="C144" s="163"/>
      <c r="D144" s="34" t="s">
        <v>54</v>
      </c>
      <c r="E144" s="16">
        <f>SUM(E141,E142,E143)</f>
        <v>251.44</v>
      </c>
      <c r="F144" s="16"/>
      <c r="G144" s="16"/>
      <c r="H144" s="44">
        <f>SUM(H141:H143)</f>
        <v>1503.62</v>
      </c>
      <c r="I144" s="44">
        <f>SUM(I141:I143)</f>
        <v>11314.8</v>
      </c>
      <c r="J144" s="16">
        <f t="shared" ref="J144:T144" si="134">SUM(J141,J142,J143)</f>
        <v>1503.6112000000003</v>
      </c>
      <c r="K144" s="16">
        <f t="shared" si="134"/>
        <v>11314.8</v>
      </c>
      <c r="L144" s="16">
        <f t="shared" si="134"/>
        <v>12818.411200000002</v>
      </c>
      <c r="M144" s="16">
        <f t="shared" si="134"/>
        <v>-8.7999999997805389E-3</v>
      </c>
      <c r="N144" s="16">
        <f t="shared" si="134"/>
        <v>4.5474735088646412E-13</v>
      </c>
      <c r="O144" s="16">
        <f t="shared" si="134"/>
        <v>0</v>
      </c>
      <c r="P144" s="16">
        <f t="shared" si="134"/>
        <v>0</v>
      </c>
      <c r="Q144" s="99">
        <f t="shared" si="134"/>
        <v>0</v>
      </c>
      <c r="R144" s="99"/>
      <c r="S144" s="99">
        <f t="shared" si="134"/>
        <v>0</v>
      </c>
      <c r="T144" s="16">
        <f t="shared" si="134"/>
        <v>0</v>
      </c>
      <c r="U144" s="17"/>
    </row>
    <row r="145" spans="1:21" x14ac:dyDescent="0.2">
      <c r="A145" s="157"/>
      <c r="B145" s="160"/>
      <c r="C145" s="163"/>
      <c r="D145" s="5" t="s">
        <v>17</v>
      </c>
      <c r="E145" s="94"/>
      <c r="F145" s="91">
        <v>5.98</v>
      </c>
      <c r="G145" s="91">
        <v>45</v>
      </c>
      <c r="H145" s="92"/>
      <c r="I145" s="92"/>
      <c r="J145" s="2">
        <f>SUM(E145*F145)</f>
        <v>0</v>
      </c>
      <c r="K145" s="2">
        <f>(E145*G145)</f>
        <v>0</v>
      </c>
      <c r="L145" s="20">
        <f>SUM(J145,K145)</f>
        <v>0</v>
      </c>
      <c r="M145" s="21">
        <f>SUM(J145-H145)</f>
        <v>0</v>
      </c>
      <c r="N145" s="21">
        <f>SUM(K145-I145)</f>
        <v>0</v>
      </c>
      <c r="O145" s="2"/>
      <c r="P145" s="2"/>
      <c r="Q145" s="98"/>
      <c r="R145" s="97"/>
      <c r="S145" s="98"/>
      <c r="T145" s="1"/>
      <c r="U145" s="19"/>
    </row>
    <row r="146" spans="1:21" x14ac:dyDescent="0.2">
      <c r="A146" s="157"/>
      <c r="B146" s="160"/>
      <c r="C146" s="163"/>
      <c r="D146" s="5" t="s">
        <v>18</v>
      </c>
      <c r="E146" s="94"/>
      <c r="F146" s="91">
        <v>5.98</v>
      </c>
      <c r="G146" s="91">
        <v>45</v>
      </c>
      <c r="H146" s="92"/>
      <c r="I146" s="92"/>
      <c r="J146" s="2">
        <f t="shared" ref="J146:J147" si="135">SUM(E146*F146)</f>
        <v>0</v>
      </c>
      <c r="K146" s="2">
        <f t="shared" ref="K146:K147" si="136">(E146*G146)</f>
        <v>0</v>
      </c>
      <c r="L146" s="20">
        <f t="shared" ref="L146:L147" si="137">SUM(J146,K146)</f>
        <v>0</v>
      </c>
      <c r="M146" s="21">
        <f t="shared" ref="M146:N147" si="138">SUM(J146-H146)</f>
        <v>0</v>
      </c>
      <c r="N146" s="21">
        <f t="shared" si="138"/>
        <v>0</v>
      </c>
      <c r="O146" s="2"/>
      <c r="P146" s="2"/>
      <c r="Q146" s="98"/>
      <c r="R146" s="97"/>
      <c r="S146" s="98"/>
      <c r="T146" s="1"/>
      <c r="U146" s="19"/>
    </row>
    <row r="147" spans="1:21" x14ac:dyDescent="0.2">
      <c r="A147" s="158"/>
      <c r="B147" s="161"/>
      <c r="C147" s="164"/>
      <c r="D147" s="5" t="s">
        <v>19</v>
      </c>
      <c r="E147" s="95"/>
      <c r="F147" s="91">
        <v>5.98</v>
      </c>
      <c r="G147" s="91">
        <v>45</v>
      </c>
      <c r="H147" s="92"/>
      <c r="I147" s="92"/>
      <c r="J147" s="2">
        <f t="shared" si="135"/>
        <v>0</v>
      </c>
      <c r="K147" s="2">
        <f t="shared" si="136"/>
        <v>0</v>
      </c>
      <c r="L147" s="20">
        <f t="shared" si="137"/>
        <v>0</v>
      </c>
      <c r="M147" s="21">
        <f t="shared" si="138"/>
        <v>0</v>
      </c>
      <c r="N147" s="21">
        <f t="shared" si="138"/>
        <v>0</v>
      </c>
      <c r="O147" s="2"/>
      <c r="P147" s="2"/>
      <c r="Q147" s="98"/>
      <c r="R147" s="97"/>
      <c r="S147" s="98"/>
      <c r="T147" s="1"/>
      <c r="U147" s="19"/>
    </row>
    <row r="148" spans="1:21" ht="24.75" x14ac:dyDescent="0.25">
      <c r="A148" s="86"/>
      <c r="B148" s="14"/>
      <c r="C148" s="14"/>
      <c r="D148" s="34" t="s">
        <v>55</v>
      </c>
      <c r="E148" s="16">
        <f>SUM(E145,E146,E147)</f>
        <v>0</v>
      </c>
      <c r="F148" s="16"/>
      <c r="G148" s="16"/>
      <c r="H148" s="85">
        <f>SUM(H145:H147)</f>
        <v>0</v>
      </c>
      <c r="I148" s="85">
        <f>SUM(I145:I147)</f>
        <v>0</v>
      </c>
      <c r="J148" s="16">
        <f t="shared" ref="J148:T148" si="139">SUM(J145,J146,J147)</f>
        <v>0</v>
      </c>
      <c r="K148" s="16">
        <f t="shared" si="139"/>
        <v>0</v>
      </c>
      <c r="L148" s="16">
        <f t="shared" si="139"/>
        <v>0</v>
      </c>
      <c r="M148" s="16">
        <f t="shared" si="139"/>
        <v>0</v>
      </c>
      <c r="N148" s="16">
        <f t="shared" si="139"/>
        <v>0</v>
      </c>
      <c r="O148" s="16">
        <f t="shared" si="139"/>
        <v>0</v>
      </c>
      <c r="P148" s="16">
        <f t="shared" si="139"/>
        <v>0</v>
      </c>
      <c r="Q148" s="99">
        <f t="shared" si="139"/>
        <v>0</v>
      </c>
      <c r="R148" s="99"/>
      <c r="S148" s="99">
        <f t="shared" si="139"/>
        <v>0</v>
      </c>
      <c r="T148" s="16">
        <f t="shared" si="139"/>
        <v>0</v>
      </c>
      <c r="U148" s="17"/>
    </row>
    <row r="149" spans="1:21" ht="24" x14ac:dyDescent="0.2">
      <c r="A149" s="87"/>
      <c r="B149" s="73"/>
      <c r="C149" s="74"/>
      <c r="D149" s="72" t="s">
        <v>58</v>
      </c>
      <c r="E149" s="75">
        <f>SUM(E136+E140+E144+E148)</f>
        <v>680.72</v>
      </c>
      <c r="F149" s="75"/>
      <c r="G149" s="75"/>
      <c r="H149" s="84">
        <f>SUM(H136,H140,H144,H148)</f>
        <v>4070.71</v>
      </c>
      <c r="I149" s="84">
        <f>SUM(I136,I140,I144,I148)</f>
        <v>30632.399999999998</v>
      </c>
      <c r="J149" s="75">
        <f t="shared" ref="J149:T149" si="140">SUM(J136+J140+J144+J148)</f>
        <v>4070.7056000000007</v>
      </c>
      <c r="K149" s="75">
        <f t="shared" si="140"/>
        <v>30632.399999999998</v>
      </c>
      <c r="L149" s="75">
        <f t="shared" si="140"/>
        <v>34703.105600000003</v>
      </c>
      <c r="M149" s="75">
        <f t="shared" si="140"/>
        <v>-4.3999999995776307E-3</v>
      </c>
      <c r="N149" s="75">
        <f t="shared" si="140"/>
        <v>4.5474735088646412E-13</v>
      </c>
      <c r="O149" s="75">
        <f t="shared" si="140"/>
        <v>0</v>
      </c>
      <c r="P149" s="75">
        <f t="shared" si="140"/>
        <v>0</v>
      </c>
      <c r="Q149" s="100">
        <f t="shared" si="140"/>
        <v>0</v>
      </c>
      <c r="R149" s="100"/>
      <c r="S149" s="100">
        <f t="shared" si="140"/>
        <v>0</v>
      </c>
      <c r="T149" s="75">
        <f t="shared" si="140"/>
        <v>0</v>
      </c>
      <c r="U149" s="77"/>
    </row>
    <row r="150" spans="1:21" ht="36" x14ac:dyDescent="0.2">
      <c r="A150" s="88"/>
      <c r="B150" s="38"/>
      <c r="C150" s="39"/>
      <c r="D150" s="40" t="s">
        <v>59</v>
      </c>
      <c r="E150" s="41">
        <f>E149+'2017'!E150</f>
        <v>7720.4600000000019</v>
      </c>
      <c r="F150" s="41"/>
      <c r="G150" s="41"/>
      <c r="H150" s="41">
        <f>H149+'2017'!H150</f>
        <v>38657.4</v>
      </c>
      <c r="I150" s="41">
        <f>I149+'2017'!I150</f>
        <v>166725.79999999999</v>
      </c>
      <c r="J150" s="41">
        <f>J149+'2017'!J150</f>
        <v>38657.421000000002</v>
      </c>
      <c r="K150" s="41">
        <f>K149+'2017'!K150</f>
        <v>166725.79999999999</v>
      </c>
      <c r="L150" s="41">
        <f>L149+'2017'!L150</f>
        <v>205383.22100000002</v>
      </c>
      <c r="M150" s="41">
        <f>M149+'2017'!M150</f>
        <v>2.7199999993626989E-2</v>
      </c>
      <c r="N150" s="41">
        <f>N149+'2017'!N150</f>
        <v>3.0695446184836328E-12</v>
      </c>
      <c r="O150" s="41">
        <f>O149+'2017'!O150</f>
        <v>0</v>
      </c>
      <c r="P150" s="41">
        <f>P149+'2017'!P150</f>
        <v>0</v>
      </c>
      <c r="Q150" s="41">
        <f>Q149+'2017'!Q150</f>
        <v>0</v>
      </c>
      <c r="R150" s="41">
        <f>I150-Q150</f>
        <v>166725.79999999999</v>
      </c>
      <c r="S150" s="41">
        <f>S149+'2017'!S150</f>
        <v>0</v>
      </c>
      <c r="T150" s="41">
        <f>T149+'2017'!T150</f>
        <v>0</v>
      </c>
      <c r="U150" s="42"/>
    </row>
    <row r="151" spans="1:21" x14ac:dyDescent="0.2">
      <c r="A151" s="156">
        <v>9</v>
      </c>
      <c r="B151" s="159" t="s">
        <v>33</v>
      </c>
      <c r="C151" s="162" t="s">
        <v>30</v>
      </c>
      <c r="D151" s="5" t="s">
        <v>8</v>
      </c>
      <c r="E151" s="94"/>
      <c r="F151" s="91">
        <v>5.98</v>
      </c>
      <c r="G151" s="91">
        <v>45</v>
      </c>
      <c r="H151" s="92"/>
      <c r="I151" s="92"/>
      <c r="J151" s="2">
        <f>SUM(E151*F151)</f>
        <v>0</v>
      </c>
      <c r="K151" s="2">
        <f>SUM(E151*G151)</f>
        <v>0</v>
      </c>
      <c r="L151" s="20">
        <f>SUM(J151,K151)</f>
        <v>0</v>
      </c>
      <c r="M151" s="21">
        <f>SUM(J151-H151)</f>
        <v>0</v>
      </c>
      <c r="N151" s="21">
        <f>SUM(K151-I151)</f>
        <v>0</v>
      </c>
      <c r="O151" s="2"/>
      <c r="P151" s="2"/>
      <c r="Q151" s="98"/>
      <c r="R151" s="97"/>
      <c r="S151" s="98"/>
      <c r="T151" s="1"/>
      <c r="U151" s="19"/>
    </row>
    <row r="152" spans="1:21" x14ac:dyDescent="0.2">
      <c r="A152" s="157"/>
      <c r="B152" s="160"/>
      <c r="C152" s="163"/>
      <c r="D152" s="5" t="s">
        <v>9</v>
      </c>
      <c r="E152" s="95"/>
      <c r="F152" s="91">
        <v>5.98</v>
      </c>
      <c r="G152" s="91">
        <v>45</v>
      </c>
      <c r="H152" s="92"/>
      <c r="I152" s="92"/>
      <c r="J152" s="2">
        <f t="shared" ref="J152:J153" si="141">SUM(E152*F152)</f>
        <v>0</v>
      </c>
      <c r="K152" s="2">
        <f t="shared" ref="K152:K153" si="142">SUM(E152*G152)</f>
        <v>0</v>
      </c>
      <c r="L152" s="20">
        <f t="shared" ref="L152:L153" si="143">SUM(J152,K152)</f>
        <v>0</v>
      </c>
      <c r="M152" s="21">
        <f t="shared" ref="M152:N153" si="144">SUM(J152-H152)</f>
        <v>0</v>
      </c>
      <c r="N152" s="21">
        <f t="shared" si="144"/>
        <v>0</v>
      </c>
      <c r="O152" s="2"/>
      <c r="P152" s="2"/>
      <c r="Q152" s="98"/>
      <c r="R152" s="97"/>
      <c r="S152" s="98"/>
      <c r="T152" s="1"/>
      <c r="U152" s="19"/>
    </row>
    <row r="153" spans="1:21" x14ac:dyDescent="0.2">
      <c r="A153" s="157"/>
      <c r="B153" s="160"/>
      <c r="C153" s="163"/>
      <c r="D153" s="5" t="s">
        <v>10</v>
      </c>
      <c r="E153" s="95"/>
      <c r="F153" s="91">
        <v>5.98</v>
      </c>
      <c r="G153" s="91">
        <v>45</v>
      </c>
      <c r="H153" s="92"/>
      <c r="I153" s="92"/>
      <c r="J153" s="2">
        <f t="shared" si="141"/>
        <v>0</v>
      </c>
      <c r="K153" s="2">
        <f t="shared" si="142"/>
        <v>0</v>
      </c>
      <c r="L153" s="20">
        <f t="shared" si="143"/>
        <v>0</v>
      </c>
      <c r="M153" s="21">
        <f t="shared" si="144"/>
        <v>0</v>
      </c>
      <c r="N153" s="21">
        <f t="shared" si="144"/>
        <v>0</v>
      </c>
      <c r="O153" s="2"/>
      <c r="P153" s="2"/>
      <c r="Q153" s="98"/>
      <c r="R153" s="97"/>
      <c r="S153" s="98"/>
      <c r="T153" s="1"/>
      <c r="U153" s="19"/>
    </row>
    <row r="154" spans="1:21" ht="24" x14ac:dyDescent="0.2">
      <c r="A154" s="157"/>
      <c r="B154" s="160"/>
      <c r="C154" s="163"/>
      <c r="D154" s="34" t="s">
        <v>52</v>
      </c>
      <c r="E154" s="44">
        <f>SUM(E151:E153)</f>
        <v>0</v>
      </c>
      <c r="F154" s="16"/>
      <c r="G154" s="16"/>
      <c r="H154" s="44">
        <f>SUM(H151:H153)</f>
        <v>0</v>
      </c>
      <c r="I154" s="44">
        <f>SUM(I151:I153)</f>
        <v>0</v>
      </c>
      <c r="J154" s="16">
        <f t="shared" ref="J154:T154" si="145">SUM(J151,J152,J153)</f>
        <v>0</v>
      </c>
      <c r="K154" s="16">
        <f t="shared" si="145"/>
        <v>0</v>
      </c>
      <c r="L154" s="16">
        <f t="shared" si="145"/>
        <v>0</v>
      </c>
      <c r="M154" s="16">
        <f t="shared" si="145"/>
        <v>0</v>
      </c>
      <c r="N154" s="16">
        <f t="shared" si="145"/>
        <v>0</v>
      </c>
      <c r="O154" s="16">
        <f t="shared" si="145"/>
        <v>0</v>
      </c>
      <c r="P154" s="16">
        <f t="shared" si="145"/>
        <v>0</v>
      </c>
      <c r="Q154" s="99">
        <f t="shared" si="145"/>
        <v>0</v>
      </c>
      <c r="R154" s="99"/>
      <c r="S154" s="99">
        <f t="shared" si="145"/>
        <v>0</v>
      </c>
      <c r="T154" s="16">
        <f t="shared" si="145"/>
        <v>0</v>
      </c>
      <c r="U154" s="17"/>
    </row>
    <row r="155" spans="1:21" x14ac:dyDescent="0.2">
      <c r="A155" s="157"/>
      <c r="B155" s="160"/>
      <c r="C155" s="163"/>
      <c r="D155" s="5" t="s">
        <v>11</v>
      </c>
      <c r="E155" s="94"/>
      <c r="F155" s="91">
        <v>5.98</v>
      </c>
      <c r="G155" s="91">
        <v>45</v>
      </c>
      <c r="H155" s="92"/>
      <c r="I155" s="92"/>
      <c r="J155" s="2">
        <f>SUM(E155*F155)</f>
        <v>0</v>
      </c>
      <c r="K155" s="2">
        <f>(E155*G155)</f>
        <v>0</v>
      </c>
      <c r="L155" s="20">
        <f>SUM(J155,K155)</f>
        <v>0</v>
      </c>
      <c r="M155" s="21">
        <f>SUM(J155-H155)</f>
        <v>0</v>
      </c>
      <c r="N155" s="21">
        <f>SUM(K155-I155)</f>
        <v>0</v>
      </c>
      <c r="O155" s="2"/>
      <c r="P155" s="2"/>
      <c r="Q155" s="98"/>
      <c r="R155" s="97"/>
      <c r="S155" s="98"/>
      <c r="T155" s="1"/>
      <c r="U155" s="19"/>
    </row>
    <row r="156" spans="1:21" x14ac:dyDescent="0.2">
      <c r="A156" s="157"/>
      <c r="B156" s="160"/>
      <c r="C156" s="163"/>
      <c r="D156" s="5" t="s">
        <v>12</v>
      </c>
      <c r="E156" s="94"/>
      <c r="F156" s="91">
        <v>5.98</v>
      </c>
      <c r="G156" s="91">
        <v>45</v>
      </c>
      <c r="H156" s="92"/>
      <c r="I156" s="92"/>
      <c r="J156" s="2">
        <f t="shared" ref="J156:J157" si="146">SUM(E156*F156)</f>
        <v>0</v>
      </c>
      <c r="K156" s="2">
        <f t="shared" ref="K156:K157" si="147">(E156*G156)</f>
        <v>0</v>
      </c>
      <c r="L156" s="20">
        <f t="shared" ref="L156:L157" si="148">SUM(J156,K156)</f>
        <v>0</v>
      </c>
      <c r="M156" s="21">
        <f t="shared" ref="M156:N157" si="149">SUM(J156-H156)</f>
        <v>0</v>
      </c>
      <c r="N156" s="21">
        <f t="shared" si="149"/>
        <v>0</v>
      </c>
      <c r="O156" s="2"/>
      <c r="P156" s="2"/>
      <c r="Q156" s="98"/>
      <c r="R156" s="97"/>
      <c r="S156" s="98"/>
      <c r="T156" s="1"/>
      <c r="U156" s="19"/>
    </row>
    <row r="157" spans="1:21" x14ac:dyDescent="0.2">
      <c r="A157" s="157"/>
      <c r="B157" s="160"/>
      <c r="C157" s="163"/>
      <c r="D157" s="5" t="s">
        <v>13</v>
      </c>
      <c r="E157" s="94"/>
      <c r="F157" s="91">
        <v>5.98</v>
      </c>
      <c r="G157" s="91">
        <v>45</v>
      </c>
      <c r="H157" s="92"/>
      <c r="I157" s="92"/>
      <c r="J157" s="2">
        <f t="shared" si="146"/>
        <v>0</v>
      </c>
      <c r="K157" s="2">
        <f t="shared" si="147"/>
        <v>0</v>
      </c>
      <c r="L157" s="20">
        <f t="shared" si="148"/>
        <v>0</v>
      </c>
      <c r="M157" s="21">
        <f t="shared" si="149"/>
        <v>0</v>
      </c>
      <c r="N157" s="21">
        <f t="shared" si="149"/>
        <v>0</v>
      </c>
      <c r="O157" s="2"/>
      <c r="P157" s="2"/>
      <c r="Q157" s="98"/>
      <c r="R157" s="97"/>
      <c r="S157" s="98"/>
      <c r="T157" s="1"/>
      <c r="U157" s="19"/>
    </row>
    <row r="158" spans="1:21" ht="24" x14ac:dyDescent="0.2">
      <c r="A158" s="157"/>
      <c r="B158" s="160"/>
      <c r="C158" s="163"/>
      <c r="D158" s="34" t="s">
        <v>53</v>
      </c>
      <c r="E158" s="16">
        <f>SUM(E155,E156,E157)</f>
        <v>0</v>
      </c>
      <c r="F158" s="16"/>
      <c r="G158" s="16"/>
      <c r="H158" s="44">
        <f>SUM(H155:H157)</f>
        <v>0</v>
      </c>
      <c r="I158" s="44">
        <f>SUM(I155:I157)</f>
        <v>0</v>
      </c>
      <c r="J158" s="16">
        <f t="shared" ref="J158:T158" si="150">SUM(J155,J156,J157)</f>
        <v>0</v>
      </c>
      <c r="K158" s="16">
        <f t="shared" si="150"/>
        <v>0</v>
      </c>
      <c r="L158" s="16">
        <f t="shared" si="150"/>
        <v>0</v>
      </c>
      <c r="M158" s="16">
        <f t="shared" si="150"/>
        <v>0</v>
      </c>
      <c r="N158" s="16">
        <f t="shared" si="150"/>
        <v>0</v>
      </c>
      <c r="O158" s="16">
        <f t="shared" si="150"/>
        <v>0</v>
      </c>
      <c r="P158" s="16">
        <f t="shared" si="150"/>
        <v>0</v>
      </c>
      <c r="Q158" s="99">
        <f t="shared" si="150"/>
        <v>0</v>
      </c>
      <c r="R158" s="99"/>
      <c r="S158" s="99">
        <f t="shared" si="150"/>
        <v>0</v>
      </c>
      <c r="T158" s="16">
        <f t="shared" si="150"/>
        <v>0</v>
      </c>
      <c r="U158" s="17"/>
    </row>
    <row r="159" spans="1:21" x14ac:dyDescent="0.2">
      <c r="A159" s="157"/>
      <c r="B159" s="160"/>
      <c r="C159" s="163"/>
      <c r="D159" s="5" t="s">
        <v>14</v>
      </c>
      <c r="E159" s="94"/>
      <c r="F159" s="91">
        <v>5.98</v>
      </c>
      <c r="G159" s="91">
        <v>45</v>
      </c>
      <c r="H159" s="92"/>
      <c r="I159" s="92"/>
      <c r="J159" s="2">
        <f>SUM(E159*F159)</f>
        <v>0</v>
      </c>
      <c r="K159" s="2">
        <f>(E159*G159)</f>
        <v>0</v>
      </c>
      <c r="L159" s="20">
        <f>SUM(J159,K159)</f>
        <v>0</v>
      </c>
      <c r="M159" s="21">
        <f>SUM(J159-H159)</f>
        <v>0</v>
      </c>
      <c r="N159" s="21">
        <f>SUM(K159-I159)</f>
        <v>0</v>
      </c>
      <c r="O159" s="2"/>
      <c r="P159" s="2"/>
      <c r="Q159" s="98"/>
      <c r="R159" s="97"/>
      <c r="S159" s="98"/>
      <c r="T159" s="1"/>
      <c r="U159" s="19"/>
    </row>
    <row r="160" spans="1:21" x14ac:dyDescent="0.2">
      <c r="A160" s="157"/>
      <c r="B160" s="160"/>
      <c r="C160" s="163"/>
      <c r="D160" s="5" t="s">
        <v>15</v>
      </c>
      <c r="E160" s="94"/>
      <c r="F160" s="91">
        <v>5.98</v>
      </c>
      <c r="G160" s="91">
        <v>45</v>
      </c>
      <c r="H160" s="92"/>
      <c r="I160" s="92"/>
      <c r="J160" s="2">
        <f t="shared" ref="J160:J161" si="151">SUM(E160*F160)</f>
        <v>0</v>
      </c>
      <c r="K160" s="2">
        <f t="shared" ref="K160:K161" si="152">(E160*G160)</f>
        <v>0</v>
      </c>
      <c r="L160" s="20">
        <f t="shared" ref="L160:L161" si="153">SUM(J160,K160)</f>
        <v>0</v>
      </c>
      <c r="M160" s="21">
        <f t="shared" ref="M160:N161" si="154">SUM(J160-H160)</f>
        <v>0</v>
      </c>
      <c r="N160" s="21">
        <f t="shared" si="154"/>
        <v>0</v>
      </c>
      <c r="O160" s="2"/>
      <c r="P160" s="2"/>
      <c r="Q160" s="98"/>
      <c r="R160" s="97"/>
      <c r="S160" s="98"/>
      <c r="T160" s="1"/>
      <c r="U160" s="19"/>
    </row>
    <row r="161" spans="1:21" x14ac:dyDescent="0.2">
      <c r="A161" s="157"/>
      <c r="B161" s="160"/>
      <c r="C161" s="163"/>
      <c r="D161" s="5" t="s">
        <v>16</v>
      </c>
      <c r="E161" s="95"/>
      <c r="F161" s="91">
        <v>5.98</v>
      </c>
      <c r="G161" s="91">
        <v>45</v>
      </c>
      <c r="H161" s="92"/>
      <c r="I161" s="92"/>
      <c r="J161" s="2">
        <f t="shared" si="151"/>
        <v>0</v>
      </c>
      <c r="K161" s="2">
        <f t="shared" si="152"/>
        <v>0</v>
      </c>
      <c r="L161" s="20">
        <f t="shared" si="153"/>
        <v>0</v>
      </c>
      <c r="M161" s="21">
        <f t="shared" si="154"/>
        <v>0</v>
      </c>
      <c r="N161" s="21">
        <f t="shared" si="154"/>
        <v>0</v>
      </c>
      <c r="O161" s="2"/>
      <c r="P161" s="2"/>
      <c r="Q161" s="98"/>
      <c r="R161" s="97"/>
      <c r="S161" s="98"/>
      <c r="T161" s="1"/>
      <c r="U161" s="19"/>
    </row>
    <row r="162" spans="1:21" ht="24" x14ac:dyDescent="0.2">
      <c r="A162" s="157"/>
      <c r="B162" s="160"/>
      <c r="C162" s="163"/>
      <c r="D162" s="34" t="s">
        <v>54</v>
      </c>
      <c r="E162" s="16">
        <f>SUM(E159,E160,E161)</f>
        <v>0</v>
      </c>
      <c r="F162" s="16"/>
      <c r="G162" s="16"/>
      <c r="H162" s="44">
        <f>SUM(H159:H161)</f>
        <v>0</v>
      </c>
      <c r="I162" s="44">
        <f>SUM(I159:I161)</f>
        <v>0</v>
      </c>
      <c r="J162" s="16">
        <f t="shared" ref="J162:T162" si="155">SUM(J159,J160,J161)</f>
        <v>0</v>
      </c>
      <c r="K162" s="16">
        <f t="shared" si="155"/>
        <v>0</v>
      </c>
      <c r="L162" s="16">
        <f t="shared" si="155"/>
        <v>0</v>
      </c>
      <c r="M162" s="16">
        <f t="shared" si="155"/>
        <v>0</v>
      </c>
      <c r="N162" s="16">
        <f t="shared" si="155"/>
        <v>0</v>
      </c>
      <c r="O162" s="16">
        <f t="shared" si="155"/>
        <v>0</v>
      </c>
      <c r="P162" s="16">
        <f t="shared" si="155"/>
        <v>0</v>
      </c>
      <c r="Q162" s="99">
        <f t="shared" si="155"/>
        <v>0</v>
      </c>
      <c r="R162" s="99"/>
      <c r="S162" s="99">
        <f t="shared" si="155"/>
        <v>0</v>
      </c>
      <c r="T162" s="16">
        <f t="shared" si="155"/>
        <v>0</v>
      </c>
      <c r="U162" s="17"/>
    </row>
    <row r="163" spans="1:21" x14ac:dyDescent="0.2">
      <c r="A163" s="157"/>
      <c r="B163" s="160"/>
      <c r="C163" s="163"/>
      <c r="D163" s="5" t="s">
        <v>17</v>
      </c>
      <c r="E163" s="94"/>
      <c r="F163" s="91">
        <v>5.98</v>
      </c>
      <c r="G163" s="91">
        <v>45</v>
      </c>
      <c r="H163" s="92"/>
      <c r="I163" s="92"/>
      <c r="J163" s="2">
        <f>SUM(E163*F163)</f>
        <v>0</v>
      </c>
      <c r="K163" s="2">
        <f>(E163*G163)</f>
        <v>0</v>
      </c>
      <c r="L163" s="20">
        <f>SUM(J163,K163)</f>
        <v>0</v>
      </c>
      <c r="M163" s="21">
        <f>SUM(J163-H163)</f>
        <v>0</v>
      </c>
      <c r="N163" s="21">
        <f>SUM(K163-I163)</f>
        <v>0</v>
      </c>
      <c r="O163" s="2"/>
      <c r="P163" s="2"/>
      <c r="Q163" s="98"/>
      <c r="R163" s="97"/>
      <c r="S163" s="98"/>
      <c r="T163" s="1"/>
      <c r="U163" s="19"/>
    </row>
    <row r="164" spans="1:21" x14ac:dyDescent="0.2">
      <c r="A164" s="157"/>
      <c r="B164" s="160"/>
      <c r="C164" s="163"/>
      <c r="D164" s="5" t="s">
        <v>18</v>
      </c>
      <c r="E164" s="94"/>
      <c r="F164" s="91">
        <v>5.98</v>
      </c>
      <c r="G164" s="91">
        <v>45</v>
      </c>
      <c r="H164" s="92"/>
      <c r="I164" s="92"/>
      <c r="J164" s="2">
        <f t="shared" ref="J164:J165" si="156">SUM(E164*F164)</f>
        <v>0</v>
      </c>
      <c r="K164" s="2">
        <f t="shared" ref="K164:K165" si="157">(E164*G164)</f>
        <v>0</v>
      </c>
      <c r="L164" s="20">
        <f t="shared" ref="L164:L165" si="158">SUM(J164,K164)</f>
        <v>0</v>
      </c>
      <c r="M164" s="21">
        <f t="shared" ref="M164:N165" si="159">SUM(J164-H164)</f>
        <v>0</v>
      </c>
      <c r="N164" s="21">
        <f t="shared" si="159"/>
        <v>0</v>
      </c>
      <c r="O164" s="2"/>
      <c r="P164" s="2"/>
      <c r="Q164" s="98"/>
      <c r="R164" s="97"/>
      <c r="S164" s="98"/>
      <c r="T164" s="1"/>
      <c r="U164" s="19"/>
    </row>
    <row r="165" spans="1:21" x14ac:dyDescent="0.2">
      <c r="A165" s="158"/>
      <c r="B165" s="161"/>
      <c r="C165" s="164"/>
      <c r="D165" s="5" t="s">
        <v>19</v>
      </c>
      <c r="E165" s="95"/>
      <c r="F165" s="91">
        <v>5.98</v>
      </c>
      <c r="G165" s="91">
        <v>45</v>
      </c>
      <c r="H165" s="92"/>
      <c r="I165" s="92"/>
      <c r="J165" s="2">
        <f t="shared" si="156"/>
        <v>0</v>
      </c>
      <c r="K165" s="2">
        <f t="shared" si="157"/>
        <v>0</v>
      </c>
      <c r="L165" s="20">
        <f t="shared" si="158"/>
        <v>0</v>
      </c>
      <c r="M165" s="21">
        <f t="shared" si="159"/>
        <v>0</v>
      </c>
      <c r="N165" s="21">
        <f t="shared" si="159"/>
        <v>0</v>
      </c>
      <c r="O165" s="2"/>
      <c r="P165" s="2"/>
      <c r="Q165" s="98"/>
      <c r="R165" s="97"/>
      <c r="S165" s="98"/>
      <c r="T165" s="1"/>
      <c r="U165" s="19"/>
    </row>
    <row r="166" spans="1:21" ht="24.75" x14ac:dyDescent="0.25">
      <c r="A166" s="8"/>
      <c r="B166" s="14"/>
      <c r="C166" s="14"/>
      <c r="D166" s="34" t="s">
        <v>55</v>
      </c>
      <c r="E166" s="16">
        <f>SUM(E163,E164,E165)</f>
        <v>0</v>
      </c>
      <c r="F166" s="16"/>
      <c r="G166" s="16"/>
      <c r="H166" s="85">
        <f>SUM(H163:H165)</f>
        <v>0</v>
      </c>
      <c r="I166" s="85">
        <f>SUM(I163:I165)</f>
        <v>0</v>
      </c>
      <c r="J166" s="16">
        <f t="shared" ref="J166:T166" si="160">SUM(J163,J164,J165)</f>
        <v>0</v>
      </c>
      <c r="K166" s="16">
        <f t="shared" si="160"/>
        <v>0</v>
      </c>
      <c r="L166" s="16">
        <f t="shared" si="160"/>
        <v>0</v>
      </c>
      <c r="M166" s="16">
        <f t="shared" si="160"/>
        <v>0</v>
      </c>
      <c r="N166" s="16">
        <f t="shared" si="160"/>
        <v>0</v>
      </c>
      <c r="O166" s="16">
        <f t="shared" si="160"/>
        <v>0</v>
      </c>
      <c r="P166" s="16">
        <f t="shared" si="160"/>
        <v>0</v>
      </c>
      <c r="Q166" s="99">
        <f t="shared" si="160"/>
        <v>0</v>
      </c>
      <c r="R166" s="99"/>
      <c r="S166" s="99">
        <f t="shared" si="160"/>
        <v>0</v>
      </c>
      <c r="T166" s="16">
        <f t="shared" si="160"/>
        <v>0</v>
      </c>
      <c r="U166" s="17"/>
    </row>
    <row r="167" spans="1:21" ht="24" x14ac:dyDescent="0.2">
      <c r="A167" s="73"/>
      <c r="B167" s="73"/>
      <c r="C167" s="74"/>
      <c r="D167" s="72" t="s">
        <v>58</v>
      </c>
      <c r="E167" s="75">
        <f>SUM(E154+E158+E162+E166)</f>
        <v>0</v>
      </c>
      <c r="F167" s="75"/>
      <c r="G167" s="75"/>
      <c r="H167" s="84">
        <f>SUM(H154,H158,H162,H166)</f>
        <v>0</v>
      </c>
      <c r="I167" s="84">
        <f>SUM(I154,I158,I162,I166)</f>
        <v>0</v>
      </c>
      <c r="J167" s="75">
        <f t="shared" ref="J167:T167" si="161">SUM(J154+J158+J162+J166)</f>
        <v>0</v>
      </c>
      <c r="K167" s="75">
        <f t="shared" si="161"/>
        <v>0</v>
      </c>
      <c r="L167" s="75">
        <f t="shared" si="161"/>
        <v>0</v>
      </c>
      <c r="M167" s="75">
        <f t="shared" si="161"/>
        <v>0</v>
      </c>
      <c r="N167" s="75">
        <f t="shared" si="161"/>
        <v>0</v>
      </c>
      <c r="O167" s="75">
        <f t="shared" si="161"/>
        <v>0</v>
      </c>
      <c r="P167" s="75">
        <f t="shared" si="161"/>
        <v>0</v>
      </c>
      <c r="Q167" s="100">
        <f t="shared" si="161"/>
        <v>0</v>
      </c>
      <c r="R167" s="100"/>
      <c r="S167" s="100">
        <f t="shared" si="161"/>
        <v>0</v>
      </c>
      <c r="T167" s="75">
        <f t="shared" si="161"/>
        <v>0</v>
      </c>
      <c r="U167" s="77"/>
    </row>
    <row r="168" spans="1:21" ht="36" x14ac:dyDescent="0.2">
      <c r="A168" s="88"/>
      <c r="B168" s="38"/>
      <c r="C168" s="39"/>
      <c r="D168" s="40" t="s">
        <v>59</v>
      </c>
      <c r="E168" s="41">
        <f>E167+'2017'!E168</f>
        <v>16.36</v>
      </c>
      <c r="F168" s="41"/>
      <c r="G168" s="41"/>
      <c r="H168" s="41">
        <f>H167+'2017'!H168</f>
        <v>97.83</v>
      </c>
      <c r="I168" s="41">
        <f>I167+'2017'!I168</f>
        <v>654.4</v>
      </c>
      <c r="J168" s="41">
        <f>J167+'2017'!J168</f>
        <v>97.832800000000006</v>
      </c>
      <c r="K168" s="41">
        <f>K167+'2017'!K168</f>
        <v>654.4</v>
      </c>
      <c r="L168" s="41">
        <f>L167+'2017'!L168</f>
        <v>752.2328</v>
      </c>
      <c r="M168" s="41">
        <f>M167+'2017'!M168</f>
        <v>2.8000000000076852E-3</v>
      </c>
      <c r="N168" s="41">
        <f>N167+'2017'!N168</f>
        <v>0</v>
      </c>
      <c r="O168" s="41">
        <f>O167+'2017'!O168</f>
        <v>0</v>
      </c>
      <c r="P168" s="41">
        <f>P167+'2017'!P168</f>
        <v>0</v>
      </c>
      <c r="Q168" s="41">
        <f>Q167+'2017'!Q168</f>
        <v>0</v>
      </c>
      <c r="R168" s="41">
        <f>I168-Q168</f>
        <v>654.4</v>
      </c>
      <c r="S168" s="41">
        <f>S167+'2017'!S168</f>
        <v>0</v>
      </c>
      <c r="T168" s="41">
        <f>T167+'2017'!T168</f>
        <v>0</v>
      </c>
      <c r="U168" s="42"/>
    </row>
    <row r="169" spans="1:21" x14ac:dyDescent="0.2">
      <c r="A169" s="110">
        <v>10</v>
      </c>
      <c r="B169" s="113" t="s">
        <v>20</v>
      </c>
      <c r="C169" s="116" t="s">
        <v>21</v>
      </c>
      <c r="D169" s="5" t="s">
        <v>8</v>
      </c>
      <c r="E169" s="94">
        <v>2417.904</v>
      </c>
      <c r="F169" s="96">
        <v>6.02</v>
      </c>
      <c r="G169" s="91">
        <v>45</v>
      </c>
      <c r="H169" s="92">
        <v>14555.78</v>
      </c>
      <c r="I169" s="92">
        <v>108805.68</v>
      </c>
      <c r="J169" s="2">
        <f>(E169*F169)</f>
        <v>14555.782079999999</v>
      </c>
      <c r="K169" s="2">
        <f>(E169*G169)</f>
        <v>108805.68</v>
      </c>
      <c r="L169" s="20">
        <f>SUM(J169,K169)</f>
        <v>123361.46208</v>
      </c>
      <c r="M169" s="21">
        <f>SUM(J169-H169)</f>
        <v>2.0799999983864836E-3</v>
      </c>
      <c r="N169" s="21">
        <f>SUM(K169-I169)</f>
        <v>0</v>
      </c>
      <c r="O169" s="2"/>
      <c r="P169" s="2"/>
      <c r="Q169" s="98"/>
      <c r="R169" s="97"/>
      <c r="S169" s="98"/>
      <c r="T169" s="1"/>
      <c r="U169" s="19"/>
    </row>
    <row r="170" spans="1:21" x14ac:dyDescent="0.2">
      <c r="A170" s="111"/>
      <c r="B170" s="114"/>
      <c r="C170" s="117"/>
      <c r="D170" s="5" t="s">
        <v>9</v>
      </c>
      <c r="E170" s="95">
        <v>2168.752</v>
      </c>
      <c r="F170" s="96">
        <v>6.02</v>
      </c>
      <c r="G170" s="91">
        <v>45</v>
      </c>
      <c r="H170" s="92">
        <v>13055.89</v>
      </c>
      <c r="I170" s="92">
        <v>97593.84</v>
      </c>
      <c r="J170" s="2">
        <f>(E170*F170)</f>
        <v>13055.88704</v>
      </c>
      <c r="K170" s="2">
        <f t="shared" ref="K170:K171" si="162">(E170*G170)</f>
        <v>97593.84</v>
      </c>
      <c r="L170" s="20">
        <f t="shared" ref="L170:L171" si="163">SUM(J170,K170)</f>
        <v>110649.72704</v>
      </c>
      <c r="M170" s="21">
        <f t="shared" ref="M170:N171" si="164">SUM(J170-H170)</f>
        <v>-2.959999999802676E-3</v>
      </c>
      <c r="N170" s="21">
        <f t="shared" si="164"/>
        <v>0</v>
      </c>
      <c r="O170" s="2"/>
      <c r="P170" s="2"/>
      <c r="Q170" s="98"/>
      <c r="R170" s="97"/>
      <c r="S170" s="98"/>
      <c r="T170" s="1"/>
      <c r="U170" s="19"/>
    </row>
    <row r="171" spans="1:21" x14ac:dyDescent="0.2">
      <c r="A171" s="111"/>
      <c r="B171" s="114"/>
      <c r="C171" s="117"/>
      <c r="D171" s="5" t="s">
        <v>10</v>
      </c>
      <c r="E171" s="95">
        <v>2467.5810000000001</v>
      </c>
      <c r="F171" s="96">
        <v>6.02</v>
      </c>
      <c r="G171" s="91">
        <v>45</v>
      </c>
      <c r="H171" s="92">
        <v>14854.83</v>
      </c>
      <c r="I171" s="92">
        <v>111041.15</v>
      </c>
      <c r="J171" s="2">
        <f>(E171*F171)</f>
        <v>14854.83762</v>
      </c>
      <c r="K171" s="2">
        <f t="shared" si="162"/>
        <v>111041.145</v>
      </c>
      <c r="L171" s="20">
        <f t="shared" si="163"/>
        <v>125895.98262000001</v>
      </c>
      <c r="M171" s="21">
        <f t="shared" si="164"/>
        <v>7.6200000003154855E-3</v>
      </c>
      <c r="N171" s="21">
        <f t="shared" si="164"/>
        <v>-4.9999999901046976E-3</v>
      </c>
      <c r="O171" s="2"/>
      <c r="P171" s="2"/>
      <c r="Q171" s="98"/>
      <c r="R171" s="97"/>
      <c r="S171" s="98"/>
      <c r="T171" s="1"/>
      <c r="U171" s="19"/>
    </row>
    <row r="172" spans="1:21" ht="24" x14ac:dyDescent="0.2">
      <c r="A172" s="111"/>
      <c r="B172" s="114"/>
      <c r="C172" s="117"/>
      <c r="D172" s="34" t="s">
        <v>52</v>
      </c>
      <c r="E172" s="16">
        <f>SUM(E169,E170,E171)</f>
        <v>7054.2370000000001</v>
      </c>
      <c r="F172" s="16"/>
      <c r="G172" s="16"/>
      <c r="H172" s="16">
        <f t="shared" ref="H172:T172" si="165">SUM(H169,H170,H171)</f>
        <v>42466.5</v>
      </c>
      <c r="I172" s="16">
        <f t="shared" si="165"/>
        <v>317440.67</v>
      </c>
      <c r="J172" s="16">
        <f t="shared" si="165"/>
        <v>42466.506739999997</v>
      </c>
      <c r="K172" s="16">
        <f t="shared" si="165"/>
        <v>317440.66499999998</v>
      </c>
      <c r="L172" s="16">
        <f t="shared" si="165"/>
        <v>359907.17174000002</v>
      </c>
      <c r="M172" s="16">
        <f t="shared" si="165"/>
        <v>6.7399999988992931E-3</v>
      </c>
      <c r="N172" s="16">
        <f t="shared" si="165"/>
        <v>-4.9999999901046976E-3</v>
      </c>
      <c r="O172" s="16">
        <f t="shared" si="165"/>
        <v>0</v>
      </c>
      <c r="P172" s="16">
        <f t="shared" si="165"/>
        <v>0</v>
      </c>
      <c r="Q172" s="99">
        <f t="shared" si="165"/>
        <v>0</v>
      </c>
      <c r="R172" s="99"/>
      <c r="S172" s="99">
        <f t="shared" si="165"/>
        <v>0</v>
      </c>
      <c r="T172" s="16">
        <f t="shared" si="165"/>
        <v>0</v>
      </c>
      <c r="U172" s="17"/>
    </row>
    <row r="173" spans="1:21" x14ac:dyDescent="0.2">
      <c r="A173" s="111"/>
      <c r="B173" s="114"/>
      <c r="C173" s="117"/>
      <c r="D173" s="5" t="s">
        <v>11</v>
      </c>
      <c r="E173" s="94">
        <v>2546.154</v>
      </c>
      <c r="F173" s="96">
        <v>6.02</v>
      </c>
      <c r="G173" s="91">
        <v>45</v>
      </c>
      <c r="H173" s="92">
        <v>15327.85</v>
      </c>
      <c r="I173" s="92">
        <v>114576.93</v>
      </c>
      <c r="J173" s="2">
        <f>(E173*F173)</f>
        <v>15327.84708</v>
      </c>
      <c r="K173" s="2">
        <f>(E173*G173)</f>
        <v>114576.93</v>
      </c>
      <c r="L173" s="20">
        <f>SUM(J173,K173)</f>
        <v>129904.77708</v>
      </c>
      <c r="M173" s="21">
        <f>SUM(J173-H173)</f>
        <v>-2.920000000813161E-3</v>
      </c>
      <c r="N173" s="21">
        <f>SUM(K173-I173)</f>
        <v>0</v>
      </c>
      <c r="O173" s="2"/>
      <c r="P173" s="2"/>
      <c r="Q173" s="98"/>
      <c r="R173" s="97"/>
      <c r="S173" s="98"/>
      <c r="T173" s="1"/>
      <c r="U173" s="19"/>
    </row>
    <row r="174" spans="1:21" x14ac:dyDescent="0.2">
      <c r="A174" s="111"/>
      <c r="B174" s="114"/>
      <c r="C174" s="117"/>
      <c r="D174" s="5" t="s">
        <v>12</v>
      </c>
      <c r="E174" s="94">
        <v>2602.913</v>
      </c>
      <c r="F174" s="96">
        <v>6.02</v>
      </c>
      <c r="G174" s="91">
        <v>45</v>
      </c>
      <c r="H174" s="92">
        <v>15669.54</v>
      </c>
      <c r="I174" s="92">
        <v>117131.09</v>
      </c>
      <c r="J174" s="2">
        <f>(E174*F174)</f>
        <v>15669.536259999999</v>
      </c>
      <c r="K174" s="2">
        <f t="shared" ref="K174:K175" si="166">(E174*G174)</f>
        <v>117131.08500000001</v>
      </c>
      <c r="L174" s="20">
        <f t="shared" ref="L174:L175" si="167">SUM(J174,K174)</f>
        <v>132800.62126000001</v>
      </c>
      <c r="M174" s="21">
        <f t="shared" ref="M174:N175" si="168">SUM(J174-H174)</f>
        <v>-3.7400000019260915E-3</v>
      </c>
      <c r="N174" s="21">
        <f t="shared" si="168"/>
        <v>-4.9999999901046976E-3</v>
      </c>
      <c r="O174" s="2"/>
      <c r="P174" s="2"/>
      <c r="Q174" s="98"/>
      <c r="R174" s="97"/>
      <c r="S174" s="98"/>
      <c r="T174" s="1"/>
      <c r="U174" s="19"/>
    </row>
    <row r="175" spans="1:21" x14ac:dyDescent="0.2">
      <c r="A175" s="111"/>
      <c r="B175" s="115"/>
      <c r="C175" s="117"/>
      <c r="D175" s="5" t="s">
        <v>13</v>
      </c>
      <c r="E175" s="94">
        <v>2569.3359999999998</v>
      </c>
      <c r="F175" s="96">
        <v>6.02</v>
      </c>
      <c r="G175" s="91">
        <v>45</v>
      </c>
      <c r="H175" s="92">
        <v>15467.4</v>
      </c>
      <c r="I175" s="92">
        <v>115620.12</v>
      </c>
      <c r="J175" s="2">
        <f>(E175*F175)</f>
        <v>15467.402719999998</v>
      </c>
      <c r="K175" s="2">
        <f t="shared" si="166"/>
        <v>115620.12</v>
      </c>
      <c r="L175" s="20">
        <f t="shared" si="167"/>
        <v>131087.52272000001</v>
      </c>
      <c r="M175" s="21">
        <f t="shared" si="168"/>
        <v>2.7199999985896284E-3</v>
      </c>
      <c r="N175" s="21">
        <f t="shared" si="168"/>
        <v>0</v>
      </c>
      <c r="O175" s="2"/>
      <c r="P175" s="2"/>
      <c r="Q175" s="98"/>
      <c r="R175" s="97"/>
      <c r="S175" s="98"/>
      <c r="T175" s="1"/>
      <c r="U175" s="19"/>
    </row>
    <row r="176" spans="1:21" ht="24" x14ac:dyDescent="0.2">
      <c r="A176" s="111"/>
      <c r="B176" s="108"/>
      <c r="C176" s="117"/>
      <c r="D176" s="34" t="s">
        <v>53</v>
      </c>
      <c r="E176" s="16">
        <f>SUM(E173,E174,E175)</f>
        <v>7718.4030000000002</v>
      </c>
      <c r="F176" s="16"/>
      <c r="G176" s="16"/>
      <c r="H176" s="16">
        <f t="shared" ref="H176:T176" si="169">SUM(H173,H174,H175)</f>
        <v>46464.79</v>
      </c>
      <c r="I176" s="16">
        <f t="shared" si="169"/>
        <v>347328.14</v>
      </c>
      <c r="J176" s="16">
        <f t="shared" si="169"/>
        <v>46464.786059999999</v>
      </c>
      <c r="K176" s="16">
        <f t="shared" si="169"/>
        <v>347328.13500000001</v>
      </c>
      <c r="L176" s="16">
        <f t="shared" si="169"/>
        <v>393792.92106000002</v>
      </c>
      <c r="M176" s="16">
        <f t="shared" si="169"/>
        <v>-3.9400000041496241E-3</v>
      </c>
      <c r="N176" s="16">
        <f t="shared" si="169"/>
        <v>-4.9999999901046976E-3</v>
      </c>
      <c r="O176" s="16">
        <f t="shared" si="169"/>
        <v>0</v>
      </c>
      <c r="P176" s="16">
        <f t="shared" si="169"/>
        <v>0</v>
      </c>
      <c r="Q176" s="99">
        <f t="shared" si="169"/>
        <v>0</v>
      </c>
      <c r="R176" s="99"/>
      <c r="S176" s="99">
        <f t="shared" si="169"/>
        <v>0</v>
      </c>
      <c r="T176" s="16">
        <f t="shared" si="169"/>
        <v>0</v>
      </c>
      <c r="U176" s="17"/>
    </row>
    <row r="177" spans="1:21" x14ac:dyDescent="0.2">
      <c r="A177" s="111"/>
      <c r="B177" s="113" t="s">
        <v>29</v>
      </c>
      <c r="C177" s="117"/>
      <c r="D177" s="5" t="s">
        <v>14</v>
      </c>
      <c r="E177" s="94">
        <v>2781.2910000000002</v>
      </c>
      <c r="F177" s="96">
        <v>6.02</v>
      </c>
      <c r="G177" s="91">
        <v>45</v>
      </c>
      <c r="H177" s="92">
        <v>16743.37</v>
      </c>
      <c r="I177" s="92">
        <v>125158.1</v>
      </c>
      <c r="J177" s="2">
        <f>(E177*F177)</f>
        <v>16743.37182</v>
      </c>
      <c r="K177" s="2">
        <f>(E177*G177)</f>
        <v>125158.095</v>
      </c>
      <c r="L177" s="20">
        <f>SUM(J177,K177)</f>
        <v>141901.46682</v>
      </c>
      <c r="M177" s="21">
        <f>SUM(J177-H177)</f>
        <v>1.8200000013166573E-3</v>
      </c>
      <c r="N177" s="21">
        <f>SUM(K177-I177)</f>
        <v>-5.0000000046566129E-3</v>
      </c>
      <c r="O177" s="2"/>
      <c r="P177" s="2"/>
      <c r="Q177" s="98"/>
      <c r="R177" s="97"/>
      <c r="S177" s="98"/>
      <c r="T177" s="1"/>
      <c r="U177" s="19"/>
    </row>
    <row r="178" spans="1:21" x14ac:dyDescent="0.2">
      <c r="A178" s="111"/>
      <c r="B178" s="114"/>
      <c r="C178" s="117"/>
      <c r="D178" s="5" t="s">
        <v>15</v>
      </c>
      <c r="E178" s="94">
        <v>2699.22</v>
      </c>
      <c r="F178" s="96">
        <v>6.02</v>
      </c>
      <c r="G178" s="91">
        <v>45</v>
      </c>
      <c r="H178" s="92">
        <v>16249.3</v>
      </c>
      <c r="I178" s="92">
        <v>121464.9</v>
      </c>
      <c r="J178" s="2">
        <f>(E178*F178)</f>
        <v>16249.304399999997</v>
      </c>
      <c r="K178" s="2">
        <f t="shared" ref="K178:K179" si="170">(E178*G178)</f>
        <v>121464.9</v>
      </c>
      <c r="L178" s="20">
        <f t="shared" ref="L178:L179" si="171">SUM(J178,K178)</f>
        <v>137714.20439999999</v>
      </c>
      <c r="M178" s="21">
        <f t="shared" ref="M178:N179" si="172">SUM(J178-H178)</f>
        <v>4.3999999979860149E-3</v>
      </c>
      <c r="N178" s="21">
        <f t="shared" si="172"/>
        <v>0</v>
      </c>
      <c r="O178" s="2"/>
      <c r="P178" s="2"/>
      <c r="Q178" s="98"/>
      <c r="R178" s="97"/>
      <c r="S178" s="98"/>
      <c r="T178" s="1"/>
      <c r="U178" s="19"/>
    </row>
    <row r="179" spans="1:21" x14ac:dyDescent="0.2">
      <c r="A179" s="111"/>
      <c r="B179" s="114"/>
      <c r="C179" s="117"/>
      <c r="D179" s="5" t="s">
        <v>16</v>
      </c>
      <c r="E179" s="107">
        <v>2384.5549999999998</v>
      </c>
      <c r="F179" s="96">
        <v>6.02</v>
      </c>
      <c r="G179" s="91">
        <v>45</v>
      </c>
      <c r="H179" s="92"/>
      <c r="I179" s="92"/>
      <c r="J179" s="2">
        <f>(E179*F179)</f>
        <v>14355.021099999998</v>
      </c>
      <c r="K179" s="2">
        <f t="shared" si="170"/>
        <v>107304.97499999999</v>
      </c>
      <c r="L179" s="20">
        <f t="shared" si="171"/>
        <v>121659.99609999999</v>
      </c>
      <c r="M179" s="21">
        <f t="shared" si="172"/>
        <v>14355.021099999998</v>
      </c>
      <c r="N179" s="21">
        <f t="shared" si="172"/>
        <v>107304.97499999999</v>
      </c>
      <c r="O179" s="2"/>
      <c r="P179" s="2"/>
      <c r="Q179" s="98"/>
      <c r="R179" s="97"/>
      <c r="S179" s="98"/>
      <c r="T179" s="1"/>
      <c r="U179" s="19"/>
    </row>
    <row r="180" spans="1:21" ht="24" x14ac:dyDescent="0.2">
      <c r="A180" s="111"/>
      <c r="B180" s="114"/>
      <c r="C180" s="117"/>
      <c r="D180" s="34" t="s">
        <v>54</v>
      </c>
      <c r="E180" s="16">
        <f>SUM(E177,E178,E179)</f>
        <v>7865.0660000000007</v>
      </c>
      <c r="F180" s="16"/>
      <c r="G180" s="16"/>
      <c r="H180" s="16">
        <f t="shared" ref="H180:T180" si="173">SUM(H177,H178,H179)</f>
        <v>32992.67</v>
      </c>
      <c r="I180" s="16">
        <f t="shared" si="173"/>
        <v>246623</v>
      </c>
      <c r="J180" s="16">
        <f t="shared" si="173"/>
        <v>47347.697319999992</v>
      </c>
      <c r="K180" s="16">
        <f t="shared" si="173"/>
        <v>353927.97</v>
      </c>
      <c r="L180" s="16">
        <f t="shared" si="173"/>
        <v>401275.66732000001</v>
      </c>
      <c r="M180" s="16">
        <f t="shared" si="173"/>
        <v>14355.027319999997</v>
      </c>
      <c r="N180" s="16">
        <f t="shared" si="173"/>
        <v>107304.96999999999</v>
      </c>
      <c r="O180" s="16">
        <f t="shared" si="173"/>
        <v>0</v>
      </c>
      <c r="P180" s="16">
        <f t="shared" si="173"/>
        <v>0</v>
      </c>
      <c r="Q180" s="99">
        <f t="shared" si="173"/>
        <v>0</v>
      </c>
      <c r="R180" s="99"/>
      <c r="S180" s="99">
        <f t="shared" si="173"/>
        <v>0</v>
      </c>
      <c r="T180" s="16">
        <f t="shared" si="173"/>
        <v>0</v>
      </c>
      <c r="U180" s="17"/>
    </row>
    <row r="181" spans="1:21" x14ac:dyDescent="0.2">
      <c r="A181" s="111"/>
      <c r="B181" s="114"/>
      <c r="C181" s="117"/>
      <c r="D181" s="5" t="s">
        <v>17</v>
      </c>
      <c r="E181" s="94"/>
      <c r="F181" s="96">
        <v>6.02</v>
      </c>
      <c r="G181" s="91">
        <v>45</v>
      </c>
      <c r="H181" s="92"/>
      <c r="I181" s="92"/>
      <c r="J181" s="2">
        <f>(E181*F181)</f>
        <v>0</v>
      </c>
      <c r="K181" s="2">
        <f>(E181*G181)</f>
        <v>0</v>
      </c>
      <c r="L181" s="20">
        <f>SUM(J181,K181)</f>
        <v>0</v>
      </c>
      <c r="M181" s="21">
        <f>SUM(J181-H181)</f>
        <v>0</v>
      </c>
      <c r="N181" s="21">
        <f>SUM(K181-I181)</f>
        <v>0</v>
      </c>
      <c r="O181" s="2"/>
      <c r="P181" s="2"/>
      <c r="Q181" s="98"/>
      <c r="R181" s="97"/>
      <c r="S181" s="98"/>
      <c r="T181" s="1"/>
      <c r="U181" s="19"/>
    </row>
    <row r="182" spans="1:21" x14ac:dyDescent="0.2">
      <c r="A182" s="111"/>
      <c r="B182" s="114"/>
      <c r="C182" s="117"/>
      <c r="D182" s="5" t="s">
        <v>18</v>
      </c>
      <c r="E182" s="94"/>
      <c r="F182" s="96">
        <v>6.02</v>
      </c>
      <c r="G182" s="91">
        <v>45</v>
      </c>
      <c r="H182" s="92"/>
      <c r="I182" s="92"/>
      <c r="J182" s="2">
        <f>(E182*F182)</f>
        <v>0</v>
      </c>
      <c r="K182" s="2">
        <f t="shared" ref="K182:K183" si="174">(E182*G182)</f>
        <v>0</v>
      </c>
      <c r="L182" s="20">
        <f t="shared" ref="L182:L183" si="175">SUM(J182,K182)</f>
        <v>0</v>
      </c>
      <c r="M182" s="21">
        <f t="shared" ref="M182:N183" si="176">SUM(J182-H182)</f>
        <v>0</v>
      </c>
      <c r="N182" s="21">
        <f t="shared" si="176"/>
        <v>0</v>
      </c>
      <c r="O182" s="2"/>
      <c r="P182" s="2"/>
      <c r="Q182" s="98"/>
      <c r="R182" s="97"/>
      <c r="S182" s="98"/>
      <c r="T182" s="1"/>
      <c r="U182" s="19"/>
    </row>
    <row r="183" spans="1:21" x14ac:dyDescent="0.2">
      <c r="A183" s="112"/>
      <c r="B183" s="115"/>
      <c r="C183" s="118"/>
      <c r="D183" s="5" t="s">
        <v>19</v>
      </c>
      <c r="E183" s="107"/>
      <c r="F183" s="96">
        <v>6.02</v>
      </c>
      <c r="G183" s="91">
        <v>45</v>
      </c>
      <c r="H183" s="92"/>
      <c r="I183" s="92"/>
      <c r="J183" s="2">
        <f>(E183*F183)</f>
        <v>0</v>
      </c>
      <c r="K183" s="2">
        <f t="shared" si="174"/>
        <v>0</v>
      </c>
      <c r="L183" s="20">
        <f t="shared" si="175"/>
        <v>0</v>
      </c>
      <c r="M183" s="21">
        <f t="shared" si="176"/>
        <v>0</v>
      </c>
      <c r="N183" s="21">
        <f t="shared" si="176"/>
        <v>0</v>
      </c>
      <c r="O183" s="2"/>
      <c r="P183" s="2"/>
      <c r="Q183" s="98"/>
      <c r="R183" s="97"/>
      <c r="S183" s="98"/>
      <c r="T183" s="1"/>
      <c r="U183" s="19"/>
    </row>
    <row r="184" spans="1:21" ht="24.75" x14ac:dyDescent="0.25">
      <c r="A184" s="8"/>
      <c r="B184" s="8"/>
      <c r="C184" s="8"/>
      <c r="D184" s="34" t="s">
        <v>55</v>
      </c>
      <c r="E184" s="16">
        <f>SUM(E181,E182,E183)</f>
        <v>0</v>
      </c>
      <c r="F184" s="16"/>
      <c r="G184" s="16"/>
      <c r="H184" s="16">
        <f t="shared" ref="H184:T184" si="177">SUM(H181,H182,H183)</f>
        <v>0</v>
      </c>
      <c r="I184" s="16">
        <f t="shared" si="177"/>
        <v>0</v>
      </c>
      <c r="J184" s="16">
        <f t="shared" si="177"/>
        <v>0</v>
      </c>
      <c r="K184" s="16">
        <f t="shared" si="177"/>
        <v>0</v>
      </c>
      <c r="L184" s="16">
        <f t="shared" si="177"/>
        <v>0</v>
      </c>
      <c r="M184" s="16">
        <f t="shared" si="177"/>
        <v>0</v>
      </c>
      <c r="N184" s="16">
        <f t="shared" si="177"/>
        <v>0</v>
      </c>
      <c r="O184" s="16">
        <f t="shared" si="177"/>
        <v>0</v>
      </c>
      <c r="P184" s="16">
        <f t="shared" si="177"/>
        <v>0</v>
      </c>
      <c r="Q184" s="99">
        <f t="shared" si="177"/>
        <v>0</v>
      </c>
      <c r="R184" s="99"/>
      <c r="S184" s="99">
        <f t="shared" si="177"/>
        <v>0</v>
      </c>
      <c r="T184" s="16">
        <f t="shared" si="177"/>
        <v>0</v>
      </c>
      <c r="U184" s="17"/>
    </row>
    <row r="185" spans="1:21" ht="24" x14ac:dyDescent="0.2">
      <c r="A185" s="73"/>
      <c r="B185" s="73"/>
      <c r="C185" s="74"/>
      <c r="D185" s="72" t="s">
        <v>58</v>
      </c>
      <c r="E185" s="75">
        <f>SUM(E172+E176+E180+E184)</f>
        <v>22637.705999999998</v>
      </c>
      <c r="F185" s="75"/>
      <c r="G185" s="75"/>
      <c r="H185" s="75">
        <f>SUM(H172+H176+H180+H184)</f>
        <v>121923.96</v>
      </c>
      <c r="I185" s="75">
        <f t="shared" ref="I185:T185" si="178">SUM(I172+I176+I180+I184)</f>
        <v>911391.81</v>
      </c>
      <c r="J185" s="75">
        <f t="shared" si="178"/>
        <v>136278.99011999997</v>
      </c>
      <c r="K185" s="75">
        <f t="shared" si="178"/>
        <v>1018696.77</v>
      </c>
      <c r="L185" s="75">
        <f t="shared" si="178"/>
        <v>1154975.76012</v>
      </c>
      <c r="M185" s="75">
        <f t="shared" si="178"/>
        <v>14355.030119999992</v>
      </c>
      <c r="N185" s="75">
        <f t="shared" si="178"/>
        <v>107304.96000000001</v>
      </c>
      <c r="O185" s="75">
        <f t="shared" si="178"/>
        <v>0</v>
      </c>
      <c r="P185" s="75">
        <f t="shared" si="178"/>
        <v>0</v>
      </c>
      <c r="Q185" s="100">
        <f t="shared" si="178"/>
        <v>0</v>
      </c>
      <c r="R185" s="100"/>
      <c r="S185" s="100">
        <f t="shared" si="178"/>
        <v>0</v>
      </c>
      <c r="T185" s="75">
        <f t="shared" si="178"/>
        <v>0</v>
      </c>
      <c r="U185" s="77"/>
    </row>
    <row r="186" spans="1:21" ht="36" x14ac:dyDescent="0.2">
      <c r="A186" s="38"/>
      <c r="B186" s="38"/>
      <c r="C186" s="39"/>
      <c r="D186" s="40" t="s">
        <v>59</v>
      </c>
      <c r="E186" s="41">
        <f>E185+'2017'!E186</f>
        <v>208437.465</v>
      </c>
      <c r="F186" s="41"/>
      <c r="G186" s="41"/>
      <c r="H186" s="41">
        <f>H185+'2017'!H186</f>
        <v>807779.1449999999</v>
      </c>
      <c r="I186" s="41">
        <f>I185+'2017'!I186</f>
        <v>4108640.3410000005</v>
      </c>
      <c r="J186" s="41">
        <f>J185+'2017'!J186</f>
        <v>822134.20293999999</v>
      </c>
      <c r="K186" s="41">
        <f>K185+'2017'!K186</f>
        <v>4215945.4710000008</v>
      </c>
      <c r="L186" s="41">
        <f>L185+'2017'!L186</f>
        <v>5038079.6739400001</v>
      </c>
      <c r="M186" s="41">
        <f>M185+'2017'!M186</f>
        <v>14355.056939999984</v>
      </c>
      <c r="N186" s="41">
        <f>N185+'2017'!N186</f>
        <v>107305.14700000001</v>
      </c>
      <c r="O186" s="41">
        <f>O185+'2017'!O186</f>
        <v>0</v>
      </c>
      <c r="P186" s="41">
        <f>P185+'2017'!P186</f>
        <v>0</v>
      </c>
      <c r="Q186" s="41">
        <f>Q185+'2017'!Q186</f>
        <v>2122310</v>
      </c>
      <c r="R186" s="41">
        <f>I186-Q186</f>
        <v>1986330.3410000005</v>
      </c>
      <c r="S186" s="41">
        <f>S185+'2017'!S186</f>
        <v>0</v>
      </c>
      <c r="T186" s="41">
        <f>T185+'2017'!T186</f>
        <v>0</v>
      </c>
      <c r="U186" s="42"/>
    </row>
    <row r="187" spans="1:21" x14ac:dyDescent="0.2">
      <c r="A187" s="110">
        <v>11</v>
      </c>
      <c r="B187" s="113" t="s">
        <v>34</v>
      </c>
      <c r="C187" s="122" t="s">
        <v>30</v>
      </c>
      <c r="D187" s="5" t="s">
        <v>8</v>
      </c>
      <c r="E187" s="94">
        <v>182.185</v>
      </c>
      <c r="F187" s="96">
        <v>6.02</v>
      </c>
      <c r="G187" s="91">
        <v>45</v>
      </c>
      <c r="H187" s="92">
        <v>1096.75</v>
      </c>
      <c r="I187" s="92">
        <v>8198.33</v>
      </c>
      <c r="J187" s="2">
        <f>(E187*F187)</f>
        <v>1096.7537</v>
      </c>
      <c r="K187" s="2">
        <f>(E187*G187)</f>
        <v>8198.3250000000007</v>
      </c>
      <c r="L187" s="20">
        <f>SUM(J187,K187)</f>
        <v>9295.0787</v>
      </c>
      <c r="M187" s="21">
        <f>SUM(J187-H187)</f>
        <v>3.6999999999807187E-3</v>
      </c>
      <c r="N187" s="21">
        <f>SUM(K187-I187)</f>
        <v>-4.9999999991996447E-3</v>
      </c>
      <c r="O187" s="2"/>
      <c r="P187" s="2"/>
      <c r="Q187" s="98"/>
      <c r="R187" s="97"/>
      <c r="S187" s="98"/>
      <c r="T187" s="1"/>
      <c r="U187" s="19"/>
    </row>
    <row r="188" spans="1:21" x14ac:dyDescent="0.2">
      <c r="A188" s="111"/>
      <c r="B188" s="114"/>
      <c r="C188" s="123"/>
      <c r="D188" s="5" t="s">
        <v>9</v>
      </c>
      <c r="E188" s="95">
        <v>148.35499999999999</v>
      </c>
      <c r="F188" s="96">
        <v>6.02</v>
      </c>
      <c r="G188" s="91">
        <v>45</v>
      </c>
      <c r="H188" s="92">
        <v>893.1</v>
      </c>
      <c r="I188" s="92">
        <v>6675.98</v>
      </c>
      <c r="J188" s="2">
        <f>(E188*F188)</f>
        <v>893.09709999999984</v>
      </c>
      <c r="K188" s="2">
        <f t="shared" ref="K188:K189" si="179">(E188*G188)</f>
        <v>6675.9749999999995</v>
      </c>
      <c r="L188" s="20">
        <f t="shared" ref="L188:L189" si="180">SUM(J188,K188)</f>
        <v>7569.0720999999994</v>
      </c>
      <c r="M188" s="21">
        <f t="shared" ref="M188:N189" si="181">SUM(J188-H188)</f>
        <v>-2.9000000001815351E-3</v>
      </c>
      <c r="N188" s="21">
        <f t="shared" si="181"/>
        <v>-5.0000000001091394E-3</v>
      </c>
      <c r="O188" s="2"/>
      <c r="P188" s="2"/>
      <c r="Q188" s="98"/>
      <c r="R188" s="97"/>
      <c r="S188" s="98"/>
      <c r="T188" s="1"/>
      <c r="U188" s="19"/>
    </row>
    <row r="189" spans="1:21" x14ac:dyDescent="0.2">
      <c r="A189" s="111"/>
      <c r="B189" s="114"/>
      <c r="C189" s="123"/>
      <c r="D189" s="5" t="s">
        <v>10</v>
      </c>
      <c r="E189" s="95">
        <v>203.10300000000001</v>
      </c>
      <c r="F189" s="96">
        <v>6.02</v>
      </c>
      <c r="G189" s="91">
        <v>45</v>
      </c>
      <c r="H189" s="92">
        <v>1222.68</v>
      </c>
      <c r="I189" s="92">
        <v>9139.64</v>
      </c>
      <c r="J189" s="2">
        <f>(E189*F189)</f>
        <v>1222.6800599999999</v>
      </c>
      <c r="K189" s="2">
        <f t="shared" si="179"/>
        <v>9139.6350000000002</v>
      </c>
      <c r="L189" s="20">
        <f t="shared" si="180"/>
        <v>10362.315060000001</v>
      </c>
      <c r="M189" s="21">
        <f t="shared" si="181"/>
        <v>5.9999999848514562E-5</v>
      </c>
      <c r="N189" s="21">
        <f t="shared" si="181"/>
        <v>-4.9999999991996447E-3</v>
      </c>
      <c r="O189" s="2"/>
      <c r="P189" s="2"/>
      <c r="Q189" s="98"/>
      <c r="R189" s="97"/>
      <c r="S189" s="98"/>
      <c r="T189" s="1"/>
      <c r="U189" s="19"/>
    </row>
    <row r="190" spans="1:21" ht="24" x14ac:dyDescent="0.2">
      <c r="A190" s="111"/>
      <c r="B190" s="114"/>
      <c r="C190" s="123"/>
      <c r="D190" s="34" t="s">
        <v>52</v>
      </c>
      <c r="E190" s="16">
        <f>SUM(E187,E188,E189)</f>
        <v>533.64300000000003</v>
      </c>
      <c r="F190" s="16"/>
      <c r="G190" s="16"/>
      <c r="H190" s="44">
        <f>SUM(H187:H189)</f>
        <v>3212.5299999999997</v>
      </c>
      <c r="I190" s="44">
        <f>SUM(I187:I189)</f>
        <v>24013.949999999997</v>
      </c>
      <c r="J190" s="16">
        <f t="shared" ref="J190:T190" si="182">SUM(J187,J188,J189)</f>
        <v>3212.5308599999998</v>
      </c>
      <c r="K190" s="16">
        <f t="shared" si="182"/>
        <v>24013.934999999998</v>
      </c>
      <c r="L190" s="16">
        <f t="shared" si="182"/>
        <v>27226.46586</v>
      </c>
      <c r="M190" s="16">
        <f t="shared" si="182"/>
        <v>8.5999999964769813E-4</v>
      </c>
      <c r="N190" s="16">
        <f t="shared" si="182"/>
        <v>-1.4999999998508429E-2</v>
      </c>
      <c r="O190" s="16">
        <f t="shared" si="182"/>
        <v>0</v>
      </c>
      <c r="P190" s="16">
        <f t="shared" si="182"/>
        <v>0</v>
      </c>
      <c r="Q190" s="99">
        <f t="shared" si="182"/>
        <v>0</v>
      </c>
      <c r="R190" s="99"/>
      <c r="S190" s="99">
        <f t="shared" si="182"/>
        <v>0</v>
      </c>
      <c r="T190" s="16">
        <f t="shared" si="182"/>
        <v>0</v>
      </c>
      <c r="U190" s="17"/>
    </row>
    <row r="191" spans="1:21" x14ac:dyDescent="0.2">
      <c r="A191" s="111"/>
      <c r="B191" s="114"/>
      <c r="C191" s="123"/>
      <c r="D191" s="5" t="s">
        <v>11</v>
      </c>
      <c r="E191" s="94">
        <v>218.48099999999999</v>
      </c>
      <c r="F191" s="96">
        <v>6.02</v>
      </c>
      <c r="G191" s="91">
        <v>45</v>
      </c>
      <c r="H191" s="92">
        <v>1315.26</v>
      </c>
      <c r="I191" s="92">
        <v>9831.65</v>
      </c>
      <c r="J191" s="2">
        <f>(E191*F191)</f>
        <v>1315.2556199999999</v>
      </c>
      <c r="K191" s="2">
        <f>(E191*G191)</f>
        <v>9831.6450000000004</v>
      </c>
      <c r="L191" s="20">
        <f>SUM(J191,K191)</f>
        <v>11146.90062</v>
      </c>
      <c r="M191" s="21">
        <f>SUM(J191-H191)</f>
        <v>-4.3800000000828732E-3</v>
      </c>
      <c r="N191" s="21">
        <f>SUM(K191-I191)</f>
        <v>-4.9999999991996447E-3</v>
      </c>
      <c r="O191" s="2"/>
      <c r="P191" s="2"/>
      <c r="Q191" s="98"/>
      <c r="R191" s="97"/>
      <c r="S191" s="98"/>
      <c r="T191" s="1"/>
      <c r="U191" s="19"/>
    </row>
    <row r="192" spans="1:21" x14ac:dyDescent="0.2">
      <c r="A192" s="111"/>
      <c r="B192" s="114"/>
      <c r="C192" s="123"/>
      <c r="D192" s="5" t="s">
        <v>12</v>
      </c>
      <c r="E192" s="94">
        <v>210.636</v>
      </c>
      <c r="F192" s="96">
        <v>6.02</v>
      </c>
      <c r="G192" s="91">
        <v>45</v>
      </c>
      <c r="H192" s="92">
        <v>1268.03</v>
      </c>
      <c r="I192" s="92">
        <v>9478.6200000000008</v>
      </c>
      <c r="J192" s="2">
        <f>(E192*F192)</f>
        <v>1268.0287199999998</v>
      </c>
      <c r="K192" s="2">
        <f t="shared" ref="K192:K193" si="183">(E192*G192)</f>
        <v>9478.619999999999</v>
      </c>
      <c r="L192" s="20">
        <f t="shared" ref="L192:L193" si="184">SUM(J192,K192)</f>
        <v>10746.648719999999</v>
      </c>
      <c r="M192" s="21">
        <f t="shared" ref="M192:N193" si="185">SUM(J192-H192)</f>
        <v>-1.2800000001789158E-3</v>
      </c>
      <c r="N192" s="21">
        <f t="shared" si="185"/>
        <v>-1.8189894035458565E-12</v>
      </c>
      <c r="O192" s="2"/>
      <c r="P192" s="2"/>
      <c r="Q192" s="98"/>
      <c r="R192" s="97"/>
      <c r="S192" s="98"/>
      <c r="T192" s="1"/>
      <c r="U192" s="19"/>
    </row>
    <row r="193" spans="1:22" ht="18.75" customHeight="1" x14ac:dyDescent="0.2">
      <c r="A193" s="111"/>
      <c r="B193" s="115"/>
      <c r="C193" s="123"/>
      <c r="D193" s="5" t="s">
        <v>13</v>
      </c>
      <c r="E193" s="94">
        <v>197.441</v>
      </c>
      <c r="F193" s="96">
        <v>6.02</v>
      </c>
      <c r="G193" s="91">
        <v>45</v>
      </c>
      <c r="H193" s="92">
        <v>1188.5899999999999</v>
      </c>
      <c r="I193" s="92">
        <v>8884.85</v>
      </c>
      <c r="J193" s="2">
        <f>(E193*F193)</f>
        <v>1188.59482</v>
      </c>
      <c r="K193" s="2">
        <f t="shared" si="183"/>
        <v>8884.8449999999993</v>
      </c>
      <c r="L193" s="20">
        <f t="shared" si="184"/>
        <v>10073.43982</v>
      </c>
      <c r="M193" s="21">
        <f t="shared" si="185"/>
        <v>4.8200000001088483E-3</v>
      </c>
      <c r="N193" s="21">
        <f t="shared" si="185"/>
        <v>-5.0000000010186341E-3</v>
      </c>
      <c r="O193" s="2"/>
      <c r="P193" s="2"/>
      <c r="Q193" s="98"/>
      <c r="R193" s="97"/>
      <c r="S193" s="98"/>
      <c r="T193" s="1"/>
      <c r="U193" s="19"/>
    </row>
    <row r="194" spans="1:22" ht="24" x14ac:dyDescent="0.2">
      <c r="A194" s="111"/>
      <c r="B194" s="108"/>
      <c r="C194" s="123"/>
      <c r="D194" s="34" t="s">
        <v>53</v>
      </c>
      <c r="E194" s="16">
        <f>SUM(E191,E192,E193)</f>
        <v>626.55799999999999</v>
      </c>
      <c r="F194" s="16"/>
      <c r="G194" s="16"/>
      <c r="H194" s="44">
        <f>SUM(H191:H193)</f>
        <v>3771.88</v>
      </c>
      <c r="I194" s="44">
        <f>SUM(I191:I193)</f>
        <v>28195.120000000003</v>
      </c>
      <c r="J194" s="16">
        <f t="shared" ref="J194:T194" si="186">SUM(J191,J192,J193)</f>
        <v>3771.8791599999995</v>
      </c>
      <c r="K194" s="16">
        <f t="shared" si="186"/>
        <v>28195.11</v>
      </c>
      <c r="L194" s="16">
        <f t="shared" si="186"/>
        <v>31966.989159999997</v>
      </c>
      <c r="M194" s="16">
        <f t="shared" si="186"/>
        <v>-8.4000000015294063E-4</v>
      </c>
      <c r="N194" s="16">
        <f t="shared" si="186"/>
        <v>-1.0000000002037268E-2</v>
      </c>
      <c r="O194" s="16">
        <f t="shared" si="186"/>
        <v>0</v>
      </c>
      <c r="P194" s="16">
        <f t="shared" si="186"/>
        <v>0</v>
      </c>
      <c r="Q194" s="99">
        <f t="shared" si="186"/>
        <v>0</v>
      </c>
      <c r="R194" s="99"/>
      <c r="S194" s="99">
        <f t="shared" si="186"/>
        <v>0</v>
      </c>
      <c r="T194" s="16">
        <f t="shared" si="186"/>
        <v>0</v>
      </c>
      <c r="U194" s="17"/>
    </row>
    <row r="195" spans="1:22" x14ac:dyDescent="0.2">
      <c r="A195" s="111"/>
      <c r="B195" s="113" t="s">
        <v>29</v>
      </c>
      <c r="C195" s="123"/>
      <c r="D195" s="5" t="s">
        <v>14</v>
      </c>
      <c r="E195" s="94">
        <v>231.602</v>
      </c>
      <c r="F195" s="96">
        <v>6.02</v>
      </c>
      <c r="G195" s="91">
        <v>45</v>
      </c>
      <c r="H195" s="92">
        <v>1394.24</v>
      </c>
      <c r="I195" s="92">
        <v>10422.09</v>
      </c>
      <c r="J195" s="2">
        <f>(E195*F195)</f>
        <v>1394.2440399999998</v>
      </c>
      <c r="K195" s="2">
        <f>(E195*G195)</f>
        <v>10422.09</v>
      </c>
      <c r="L195" s="20">
        <f>SUM(J195,K195)</f>
        <v>11816.33404</v>
      </c>
      <c r="M195" s="21">
        <f>SUM(J195-H195)</f>
        <v>4.0399999998044223E-3</v>
      </c>
      <c r="N195" s="21">
        <f>SUM(K195-I195)</f>
        <v>0</v>
      </c>
      <c r="O195" s="2"/>
      <c r="P195" s="2"/>
      <c r="Q195" s="98"/>
      <c r="R195" s="97"/>
      <c r="S195" s="98"/>
      <c r="T195" s="1"/>
      <c r="U195" s="19"/>
    </row>
    <row r="196" spans="1:22" x14ac:dyDescent="0.2">
      <c r="A196" s="111"/>
      <c r="B196" s="114"/>
      <c r="C196" s="123"/>
      <c r="D196" s="5" t="s">
        <v>15</v>
      </c>
      <c r="E196" s="94">
        <v>239.65700000000001</v>
      </c>
      <c r="F196" s="96">
        <v>6.02</v>
      </c>
      <c r="G196" s="91">
        <v>45</v>
      </c>
      <c r="H196" s="92">
        <v>1442.74</v>
      </c>
      <c r="I196" s="92">
        <v>10784.57</v>
      </c>
      <c r="J196" s="2">
        <f>(E196*F196)</f>
        <v>1442.73514</v>
      </c>
      <c r="K196" s="2">
        <f t="shared" ref="K196:K197" si="187">(E196*G196)</f>
        <v>10784.565000000001</v>
      </c>
      <c r="L196" s="20">
        <f t="shared" ref="L196:L197" si="188">SUM(J196,K196)</f>
        <v>12227.300140000001</v>
      </c>
      <c r="M196" s="21">
        <f t="shared" ref="M196:N197" si="189">SUM(J196-H196)</f>
        <v>-4.860000000007858E-3</v>
      </c>
      <c r="N196" s="21">
        <f t="shared" si="189"/>
        <v>-4.9999999991996447E-3</v>
      </c>
      <c r="O196" s="2"/>
      <c r="P196" s="2"/>
      <c r="Q196" s="98"/>
      <c r="R196" s="97"/>
      <c r="S196" s="98"/>
      <c r="T196" s="1"/>
      <c r="U196" s="19"/>
    </row>
    <row r="197" spans="1:22" x14ac:dyDescent="0.2">
      <c r="A197" s="111"/>
      <c r="B197" s="114"/>
      <c r="C197" s="123"/>
      <c r="D197" s="5" t="s">
        <v>16</v>
      </c>
      <c r="E197" s="107">
        <v>194.874</v>
      </c>
      <c r="F197" s="96">
        <v>6.02</v>
      </c>
      <c r="G197" s="91">
        <v>45</v>
      </c>
      <c r="H197" s="92"/>
      <c r="I197" s="92"/>
      <c r="J197" s="2">
        <f>(E197*F197)</f>
        <v>1173.14148</v>
      </c>
      <c r="K197" s="2">
        <f t="shared" si="187"/>
        <v>8769.33</v>
      </c>
      <c r="L197" s="20">
        <f t="shared" si="188"/>
        <v>9942.4714800000002</v>
      </c>
      <c r="M197" s="21">
        <f t="shared" si="189"/>
        <v>1173.14148</v>
      </c>
      <c r="N197" s="21">
        <f t="shared" si="189"/>
        <v>8769.33</v>
      </c>
      <c r="O197" s="2"/>
      <c r="P197" s="2"/>
      <c r="Q197" s="98"/>
      <c r="R197" s="97"/>
      <c r="S197" s="98"/>
      <c r="T197" s="1"/>
      <c r="U197" s="19"/>
    </row>
    <row r="198" spans="1:22" ht="24" x14ac:dyDescent="0.2">
      <c r="A198" s="111"/>
      <c r="B198" s="114"/>
      <c r="C198" s="123"/>
      <c r="D198" s="34" t="s">
        <v>54</v>
      </c>
      <c r="E198" s="16">
        <f>SUM(E195,E196,E197)</f>
        <v>666.13300000000004</v>
      </c>
      <c r="F198" s="16"/>
      <c r="G198" s="16"/>
      <c r="H198" s="44">
        <f>SUM(H195:H197)</f>
        <v>2836.98</v>
      </c>
      <c r="I198" s="44">
        <f>SUM(I195:I197)</f>
        <v>21206.66</v>
      </c>
      <c r="J198" s="16">
        <f t="shared" ref="J198:T198" si="190">SUM(J195,J196,J197)</f>
        <v>4010.1206599999996</v>
      </c>
      <c r="K198" s="16">
        <f t="shared" si="190"/>
        <v>29975.985000000001</v>
      </c>
      <c r="L198" s="16">
        <f t="shared" si="190"/>
        <v>33986.105660000001</v>
      </c>
      <c r="M198" s="16">
        <f t="shared" si="190"/>
        <v>1173.1406599999998</v>
      </c>
      <c r="N198" s="16">
        <f t="shared" si="190"/>
        <v>8769.3250000000007</v>
      </c>
      <c r="O198" s="16">
        <f t="shared" si="190"/>
        <v>0</v>
      </c>
      <c r="P198" s="16">
        <f t="shared" si="190"/>
        <v>0</v>
      </c>
      <c r="Q198" s="99">
        <f t="shared" si="190"/>
        <v>0</v>
      </c>
      <c r="R198" s="99"/>
      <c r="S198" s="99">
        <f t="shared" si="190"/>
        <v>0</v>
      </c>
      <c r="T198" s="16">
        <f t="shared" si="190"/>
        <v>0</v>
      </c>
      <c r="U198" s="17"/>
    </row>
    <row r="199" spans="1:22" x14ac:dyDescent="0.2">
      <c r="A199" s="111"/>
      <c r="B199" s="114"/>
      <c r="C199" s="123"/>
      <c r="D199" s="5" t="s">
        <v>17</v>
      </c>
      <c r="E199" s="94"/>
      <c r="F199" s="96">
        <v>6.02</v>
      </c>
      <c r="G199" s="91">
        <v>45</v>
      </c>
      <c r="H199" s="92"/>
      <c r="I199" s="92"/>
      <c r="J199" s="2">
        <f>(E199*F199)</f>
        <v>0</v>
      </c>
      <c r="K199" s="2">
        <f>(E199*G199)</f>
        <v>0</v>
      </c>
      <c r="L199" s="20">
        <f>SUM(J199,K199)</f>
        <v>0</v>
      </c>
      <c r="M199" s="21">
        <f>SUM(J199-H199)</f>
        <v>0</v>
      </c>
      <c r="N199" s="21">
        <f>SUM(K199-I199)</f>
        <v>0</v>
      </c>
      <c r="O199" s="2"/>
      <c r="P199" s="2"/>
      <c r="Q199" s="98"/>
      <c r="R199" s="97"/>
      <c r="S199" s="98"/>
      <c r="T199" s="1"/>
      <c r="U199" s="19"/>
    </row>
    <row r="200" spans="1:22" x14ac:dyDescent="0.2">
      <c r="A200" s="111"/>
      <c r="B200" s="114"/>
      <c r="C200" s="123"/>
      <c r="D200" s="5" t="s">
        <v>18</v>
      </c>
      <c r="E200" s="94"/>
      <c r="F200" s="96">
        <v>6.02</v>
      </c>
      <c r="G200" s="91">
        <v>45</v>
      </c>
      <c r="H200" s="92"/>
      <c r="I200" s="92"/>
      <c r="J200" s="2">
        <f>(E200*F200)</f>
        <v>0</v>
      </c>
      <c r="K200" s="2">
        <f t="shared" ref="K200:K201" si="191">(E200*G200)</f>
        <v>0</v>
      </c>
      <c r="L200" s="20">
        <f t="shared" ref="L200:L201" si="192">SUM(J200,K200)</f>
        <v>0</v>
      </c>
      <c r="M200" s="21">
        <f t="shared" ref="M200:N201" si="193">SUM(J200-H200)</f>
        <v>0</v>
      </c>
      <c r="N200" s="21">
        <f t="shared" si="193"/>
        <v>0</v>
      </c>
      <c r="O200" s="2"/>
      <c r="P200" s="2"/>
      <c r="Q200" s="98"/>
      <c r="R200" s="97"/>
      <c r="S200" s="98"/>
      <c r="T200" s="1"/>
      <c r="U200" s="19"/>
    </row>
    <row r="201" spans="1:22" x14ac:dyDescent="0.2">
      <c r="A201" s="112"/>
      <c r="B201" s="115"/>
      <c r="C201" s="124"/>
      <c r="D201" s="5" t="s">
        <v>19</v>
      </c>
      <c r="E201" s="107"/>
      <c r="F201" s="96">
        <v>6.02</v>
      </c>
      <c r="G201" s="91">
        <v>45</v>
      </c>
      <c r="H201" s="92"/>
      <c r="I201" s="92"/>
      <c r="J201" s="2">
        <f>(E201*F201)</f>
        <v>0</v>
      </c>
      <c r="K201" s="2">
        <f t="shared" si="191"/>
        <v>0</v>
      </c>
      <c r="L201" s="20">
        <f t="shared" si="192"/>
        <v>0</v>
      </c>
      <c r="M201" s="21">
        <f t="shared" si="193"/>
        <v>0</v>
      </c>
      <c r="N201" s="21">
        <f t="shared" si="193"/>
        <v>0</v>
      </c>
      <c r="O201" s="2"/>
      <c r="P201" s="2"/>
      <c r="Q201" s="98"/>
      <c r="R201" s="97"/>
      <c r="S201" s="98"/>
      <c r="T201" s="1"/>
      <c r="U201" s="19"/>
    </row>
    <row r="202" spans="1:22" ht="24" x14ac:dyDescent="0.2">
      <c r="A202" s="65"/>
      <c r="B202" s="65"/>
      <c r="C202" s="66"/>
      <c r="D202" s="67" t="s">
        <v>55</v>
      </c>
      <c r="E202" s="68">
        <f>SUM(E199:E201)</f>
        <v>0</v>
      </c>
      <c r="F202" s="68"/>
      <c r="G202" s="68"/>
      <c r="H202" s="69">
        <f>SUM(H199:H201)</f>
        <v>0</v>
      </c>
      <c r="I202" s="69">
        <f>SUM(I199:I201)</f>
        <v>0</v>
      </c>
      <c r="J202" s="68">
        <f>SUM(J199:J201)</f>
        <v>0</v>
      </c>
      <c r="K202" s="68">
        <f>SUM(K199:K201)</f>
        <v>0</v>
      </c>
      <c r="L202" s="68">
        <f>SUM(L199:L201)</f>
        <v>0</v>
      </c>
      <c r="M202" s="68">
        <f t="shared" ref="M202:T202" si="194">SUM(M189+M193+M197+M201)</f>
        <v>1173.14636</v>
      </c>
      <c r="N202" s="68">
        <f t="shared" si="194"/>
        <v>8769.32</v>
      </c>
      <c r="O202" s="68">
        <f t="shared" si="194"/>
        <v>0</v>
      </c>
      <c r="P202" s="68">
        <f t="shared" si="194"/>
        <v>0</v>
      </c>
      <c r="Q202" s="102">
        <f t="shared" si="194"/>
        <v>0</v>
      </c>
      <c r="R202" s="99"/>
      <c r="S202" s="102">
        <f t="shared" si="194"/>
        <v>0</v>
      </c>
      <c r="T202" s="68">
        <f t="shared" si="194"/>
        <v>0</v>
      </c>
      <c r="U202" s="70"/>
      <c r="V202" s="83"/>
    </row>
    <row r="203" spans="1:22" ht="24.75" x14ac:dyDescent="0.25">
      <c r="A203" s="78"/>
      <c r="B203" s="78"/>
      <c r="C203" s="78"/>
      <c r="D203" s="72" t="s">
        <v>58</v>
      </c>
      <c r="E203" s="75">
        <f>SUM(E202,E198,E194,E190)</f>
        <v>1826.3340000000001</v>
      </c>
      <c r="F203" s="75"/>
      <c r="G203" s="75"/>
      <c r="H203" s="89">
        <f>SUM(H190,H194,H198,H202)</f>
        <v>9821.39</v>
      </c>
      <c r="I203" s="89">
        <f>SUM(I190,I194,I198,I202)</f>
        <v>73415.73</v>
      </c>
      <c r="J203" s="75">
        <f>SUM(J190,J194,J198,J202)</f>
        <v>10994.53068</v>
      </c>
      <c r="K203" s="75">
        <f>SUM(K202,K198,K194,K190)</f>
        <v>82185.03</v>
      </c>
      <c r="L203" s="75">
        <f>SUM(L190,L194,L198,L202)</f>
        <v>93179.560679999995</v>
      </c>
      <c r="M203" s="75">
        <f>SUM(M190,M194,M198,M202)</f>
        <v>2346.2870399999993</v>
      </c>
      <c r="N203" s="75">
        <f>SUM(N190,N194,N198,N202)</f>
        <v>17538.62</v>
      </c>
      <c r="O203" s="75">
        <f t="shared" ref="O203:T203" si="195">SUM(O199,O200,O201)</f>
        <v>0</v>
      </c>
      <c r="P203" s="75">
        <f t="shared" si="195"/>
        <v>0</v>
      </c>
      <c r="Q203" s="100">
        <f t="shared" si="195"/>
        <v>0</v>
      </c>
      <c r="R203" s="100"/>
      <c r="S203" s="100">
        <f t="shared" si="195"/>
        <v>0</v>
      </c>
      <c r="T203" s="75">
        <f t="shared" si="195"/>
        <v>0</v>
      </c>
      <c r="U203" s="77"/>
    </row>
    <row r="204" spans="1:22" ht="36.75" x14ac:dyDescent="0.25">
      <c r="A204" s="51"/>
      <c r="B204" s="51"/>
      <c r="C204" s="51"/>
      <c r="D204" s="40" t="s">
        <v>59</v>
      </c>
      <c r="E204" s="41">
        <f>E203+'2017'!E204</f>
        <v>19687.802</v>
      </c>
      <c r="F204" s="41"/>
      <c r="G204" s="41"/>
      <c r="H204" s="41">
        <f>H203+'2017'!H204</f>
        <v>75624.703999999998</v>
      </c>
      <c r="I204" s="41">
        <f>I203+'2017'!I204</f>
        <v>451673.71400000004</v>
      </c>
      <c r="J204" s="41">
        <f>J203+'2017'!J204</f>
        <v>76797.834220000004</v>
      </c>
      <c r="K204" s="41">
        <f>K203+'2017'!K204</f>
        <v>460443.07799999998</v>
      </c>
      <c r="L204" s="41">
        <f>L203+'2017'!L204</f>
        <v>388451.54173</v>
      </c>
      <c r="M204" s="41">
        <f>M203+'2017'!M204</f>
        <v>2346.3112199999982</v>
      </c>
      <c r="N204" s="41">
        <f>N203+'2017'!N204</f>
        <v>17538.741000000002</v>
      </c>
      <c r="O204" s="41">
        <f>O203+'2017'!O204</f>
        <v>0</v>
      </c>
      <c r="P204" s="41">
        <f>P203+'2017'!P204</f>
        <v>0</v>
      </c>
      <c r="Q204" s="41">
        <f>Q203+'2017'!Q204</f>
        <v>69600</v>
      </c>
      <c r="R204" s="41">
        <f>I204-Q204</f>
        <v>382073.71400000004</v>
      </c>
      <c r="S204" s="41">
        <f>S203+'2017'!S204</f>
        <v>0</v>
      </c>
      <c r="T204" s="41">
        <f>T203+'2017'!T204</f>
        <v>0</v>
      </c>
      <c r="U204" s="42"/>
    </row>
    <row r="205" spans="1:22" ht="12.75" customHeight="1" x14ac:dyDescent="0.2">
      <c r="A205" s="110">
        <v>12</v>
      </c>
      <c r="B205" s="113" t="s">
        <v>34</v>
      </c>
      <c r="C205" s="116" t="s">
        <v>31</v>
      </c>
      <c r="D205" s="5" t="s">
        <v>8</v>
      </c>
      <c r="E205" s="94">
        <v>38.345999999999997</v>
      </c>
      <c r="F205" s="96">
        <v>6.02</v>
      </c>
      <c r="G205" s="91">
        <v>45</v>
      </c>
      <c r="H205" s="92">
        <v>230.84</v>
      </c>
      <c r="I205" s="92">
        <v>1725.57</v>
      </c>
      <c r="J205" s="2">
        <f>(E205*F205)</f>
        <v>230.84291999999996</v>
      </c>
      <c r="K205" s="2">
        <f>(E205*G205)</f>
        <v>1725.57</v>
      </c>
      <c r="L205" s="20">
        <f>SUM(J205,K205)</f>
        <v>1956.41292</v>
      </c>
      <c r="M205" s="21">
        <f>SUM(J205-H205)</f>
        <v>2.9199999999605097E-3</v>
      </c>
      <c r="N205" s="21">
        <f>SUM(K205-I205)</f>
        <v>0</v>
      </c>
      <c r="O205" s="2"/>
      <c r="P205" s="2"/>
      <c r="Q205" s="98"/>
      <c r="R205" s="97"/>
      <c r="S205" s="98"/>
      <c r="T205" s="1"/>
      <c r="U205" s="19"/>
    </row>
    <row r="206" spans="1:22" x14ac:dyDescent="0.2">
      <c r="A206" s="111"/>
      <c r="B206" s="114"/>
      <c r="C206" s="117"/>
      <c r="D206" s="5" t="s">
        <v>9</v>
      </c>
      <c r="E206" s="95">
        <v>31.771000000000001</v>
      </c>
      <c r="F206" s="96">
        <v>6.02</v>
      </c>
      <c r="G206" s="91">
        <v>45</v>
      </c>
      <c r="H206" s="92">
        <v>191.26</v>
      </c>
      <c r="I206" s="92">
        <v>1429.7</v>
      </c>
      <c r="J206" s="2">
        <f t="shared" ref="J206:J207" si="196">(E206*F206)</f>
        <v>191.26141999999999</v>
      </c>
      <c r="K206" s="2">
        <f t="shared" ref="K206:K207" si="197">(E206*G206)</f>
        <v>1429.6949999999999</v>
      </c>
      <c r="L206" s="20">
        <f t="shared" ref="L206:L207" si="198">SUM(J206,K206)</f>
        <v>1620.95642</v>
      </c>
      <c r="M206" s="21">
        <f t="shared" ref="M206:N207" si="199">SUM(J206-H206)</f>
        <v>1.41999999999598E-3</v>
      </c>
      <c r="N206" s="21">
        <f t="shared" si="199"/>
        <v>-5.0000000001091394E-3</v>
      </c>
      <c r="O206" s="2"/>
      <c r="P206" s="2"/>
      <c r="Q206" s="98"/>
      <c r="R206" s="97"/>
      <c r="S206" s="98"/>
      <c r="T206" s="1"/>
      <c r="U206" s="19"/>
    </row>
    <row r="207" spans="1:22" x14ac:dyDescent="0.2">
      <c r="A207" s="111"/>
      <c r="B207" s="114"/>
      <c r="C207" s="117"/>
      <c r="D207" s="5" t="s">
        <v>10</v>
      </c>
      <c r="E207" s="95">
        <v>49.936999999999998</v>
      </c>
      <c r="F207" s="96">
        <v>6.02</v>
      </c>
      <c r="G207" s="91">
        <v>45</v>
      </c>
      <c r="H207" s="92">
        <v>300.62</v>
      </c>
      <c r="I207" s="92">
        <v>2247.17</v>
      </c>
      <c r="J207" s="2">
        <f t="shared" si="196"/>
        <v>300.62073999999996</v>
      </c>
      <c r="K207" s="2">
        <f t="shared" si="197"/>
        <v>2247.165</v>
      </c>
      <c r="L207" s="20">
        <f t="shared" si="198"/>
        <v>2547.7857399999998</v>
      </c>
      <c r="M207" s="21">
        <f t="shared" si="199"/>
        <v>7.3999999995066901E-4</v>
      </c>
      <c r="N207" s="21">
        <f t="shared" si="199"/>
        <v>-5.0000000001091394E-3</v>
      </c>
      <c r="O207" s="2"/>
      <c r="P207" s="2"/>
      <c r="Q207" s="98"/>
      <c r="R207" s="97"/>
      <c r="S207" s="98"/>
      <c r="T207" s="1"/>
      <c r="U207" s="19"/>
    </row>
    <row r="208" spans="1:22" ht="24" x14ac:dyDescent="0.2">
      <c r="A208" s="111"/>
      <c r="B208" s="114"/>
      <c r="C208" s="117"/>
      <c r="D208" s="34" t="s">
        <v>52</v>
      </c>
      <c r="E208" s="16">
        <f>SUM(E205,E206,E207)</f>
        <v>120.05399999999999</v>
      </c>
      <c r="F208" s="16"/>
      <c r="G208" s="16"/>
      <c r="H208" s="44">
        <f>SUM(H205:H207)</f>
        <v>722.72</v>
      </c>
      <c r="I208" s="44">
        <f>SUM(I205:I207)</f>
        <v>5402.4400000000005</v>
      </c>
      <c r="J208" s="16">
        <f t="shared" ref="J208:T208" si="200">SUM(J205,J206,J207)</f>
        <v>722.72507999999993</v>
      </c>
      <c r="K208" s="16">
        <f t="shared" si="200"/>
        <v>5402.43</v>
      </c>
      <c r="L208" s="16">
        <f t="shared" si="200"/>
        <v>6125.1550800000005</v>
      </c>
      <c r="M208" s="16">
        <f t="shared" si="200"/>
        <v>5.0799999999071588E-3</v>
      </c>
      <c r="N208" s="16">
        <f t="shared" si="200"/>
        <v>-1.0000000000218279E-2</v>
      </c>
      <c r="O208" s="16">
        <f t="shared" si="200"/>
        <v>0</v>
      </c>
      <c r="P208" s="16">
        <f t="shared" si="200"/>
        <v>0</v>
      </c>
      <c r="Q208" s="99">
        <f t="shared" si="200"/>
        <v>0</v>
      </c>
      <c r="R208" s="99"/>
      <c r="S208" s="99">
        <f t="shared" si="200"/>
        <v>0</v>
      </c>
      <c r="T208" s="16">
        <f t="shared" si="200"/>
        <v>0</v>
      </c>
      <c r="U208" s="17"/>
    </row>
    <row r="209" spans="1:21" x14ac:dyDescent="0.2">
      <c r="A209" s="111"/>
      <c r="B209" s="114"/>
      <c r="C209" s="117"/>
      <c r="D209" s="5" t="s">
        <v>11</v>
      </c>
      <c r="E209" s="94">
        <v>61.232999999999997</v>
      </c>
      <c r="F209" s="96">
        <v>6.02</v>
      </c>
      <c r="G209" s="91">
        <v>45</v>
      </c>
      <c r="H209" s="92">
        <v>368.62</v>
      </c>
      <c r="I209" s="92">
        <v>2755.49</v>
      </c>
      <c r="J209" s="2">
        <f>(E209*F209)</f>
        <v>368.62265999999994</v>
      </c>
      <c r="K209" s="2">
        <f>(E209*G209)</f>
        <v>2755.4849999999997</v>
      </c>
      <c r="L209" s="20">
        <f>SUM(J209,K209)</f>
        <v>3124.1076599999997</v>
      </c>
      <c r="M209" s="21">
        <f>SUM(J209-H209)</f>
        <v>2.6599999999348256E-3</v>
      </c>
      <c r="N209" s="21">
        <f>SUM(K209-I209)</f>
        <v>-5.0000000001091394E-3</v>
      </c>
      <c r="O209" s="2"/>
      <c r="P209" s="2"/>
      <c r="Q209" s="98"/>
      <c r="R209" s="97"/>
      <c r="S209" s="98"/>
      <c r="T209" s="1"/>
      <c r="U209" s="19"/>
    </row>
    <row r="210" spans="1:21" x14ac:dyDescent="0.2">
      <c r="A210" s="111"/>
      <c r="B210" s="114"/>
      <c r="C210" s="117"/>
      <c r="D210" s="5" t="s">
        <v>12</v>
      </c>
      <c r="E210" s="94">
        <v>62.624000000000002</v>
      </c>
      <c r="F210" s="96">
        <v>6.02</v>
      </c>
      <c r="G210" s="91">
        <v>45</v>
      </c>
      <c r="H210" s="92">
        <v>377</v>
      </c>
      <c r="I210" s="92">
        <v>2818.08</v>
      </c>
      <c r="J210" s="2">
        <f>(E210*F210)</f>
        <v>376.99647999999996</v>
      </c>
      <c r="K210" s="2">
        <f t="shared" ref="K210:K211" si="201">(E210*G210)</f>
        <v>2818.08</v>
      </c>
      <c r="L210" s="20">
        <f t="shared" ref="L210:L211" si="202">SUM(J210,K210)</f>
        <v>3195.0764799999997</v>
      </c>
      <c r="M210" s="21">
        <f t="shared" ref="M210:N211" si="203">SUM(J210-H210)</f>
        <v>-3.5200000000372711E-3</v>
      </c>
      <c r="N210" s="21">
        <f t="shared" si="203"/>
        <v>0</v>
      </c>
      <c r="O210" s="2"/>
      <c r="P210" s="2"/>
      <c r="Q210" s="98"/>
      <c r="R210" s="97"/>
      <c r="S210" s="98"/>
      <c r="T210" s="1"/>
      <c r="U210" s="19"/>
    </row>
    <row r="211" spans="1:21" ht="17.25" customHeight="1" x14ac:dyDescent="0.2">
      <c r="A211" s="111"/>
      <c r="B211" s="115"/>
      <c r="C211" s="117"/>
      <c r="D211" s="5" t="s">
        <v>13</v>
      </c>
      <c r="E211" s="94">
        <v>61.081000000000003</v>
      </c>
      <c r="F211" s="96">
        <v>6.02</v>
      </c>
      <c r="G211" s="91">
        <v>45</v>
      </c>
      <c r="H211" s="92">
        <v>367.71</v>
      </c>
      <c r="I211" s="92">
        <v>2748.65</v>
      </c>
      <c r="J211" s="2">
        <f>(E211*F211)</f>
        <v>367.70762000000002</v>
      </c>
      <c r="K211" s="2">
        <f t="shared" si="201"/>
        <v>2748.645</v>
      </c>
      <c r="L211" s="20">
        <f t="shared" si="202"/>
        <v>3116.3526200000001</v>
      </c>
      <c r="M211" s="21">
        <f t="shared" si="203"/>
        <v>-2.3799999999596366E-3</v>
      </c>
      <c r="N211" s="21">
        <f t="shared" si="203"/>
        <v>-5.0000000001091394E-3</v>
      </c>
      <c r="O211" s="2"/>
      <c r="P211" s="2"/>
      <c r="Q211" s="98"/>
      <c r="R211" s="97"/>
      <c r="S211" s="98"/>
      <c r="T211" s="1"/>
      <c r="U211" s="19"/>
    </row>
    <row r="212" spans="1:21" ht="24" x14ac:dyDescent="0.2">
      <c r="A212" s="111"/>
      <c r="B212" s="108"/>
      <c r="C212" s="117"/>
      <c r="D212" s="34" t="s">
        <v>53</v>
      </c>
      <c r="E212" s="16">
        <f>SUM(E209,E210,E211)</f>
        <v>184.93799999999999</v>
      </c>
      <c r="F212" s="16"/>
      <c r="G212" s="16"/>
      <c r="H212" s="44">
        <f>SUM(H209:H211)</f>
        <v>1113.33</v>
      </c>
      <c r="I212" s="44">
        <f>SUM(I209:I211)</f>
        <v>8322.2199999999993</v>
      </c>
      <c r="J212" s="16">
        <f t="shared" ref="J212:T212" si="204">SUM(J209,J210,J211)</f>
        <v>1113.3267599999999</v>
      </c>
      <c r="K212" s="16">
        <f t="shared" si="204"/>
        <v>8322.2099999999991</v>
      </c>
      <c r="L212" s="16">
        <f t="shared" si="204"/>
        <v>9435.536759999999</v>
      </c>
      <c r="M212" s="16">
        <f t="shared" si="204"/>
        <v>-3.2400000000620821E-3</v>
      </c>
      <c r="N212" s="16">
        <f t="shared" si="204"/>
        <v>-1.0000000000218279E-2</v>
      </c>
      <c r="O212" s="16">
        <f t="shared" si="204"/>
        <v>0</v>
      </c>
      <c r="P212" s="16">
        <f t="shared" si="204"/>
        <v>0</v>
      </c>
      <c r="Q212" s="99">
        <f t="shared" si="204"/>
        <v>0</v>
      </c>
      <c r="R212" s="99"/>
      <c r="S212" s="99">
        <f t="shared" si="204"/>
        <v>0</v>
      </c>
      <c r="T212" s="16">
        <f t="shared" si="204"/>
        <v>0</v>
      </c>
      <c r="U212" s="17"/>
    </row>
    <row r="213" spans="1:21" x14ac:dyDescent="0.2">
      <c r="A213" s="111"/>
      <c r="B213" s="113" t="s">
        <v>29</v>
      </c>
      <c r="C213" s="117"/>
      <c r="D213" s="5" t="s">
        <v>14</v>
      </c>
      <c r="E213" s="94">
        <v>67.001000000000005</v>
      </c>
      <c r="F213" s="96">
        <v>6.02</v>
      </c>
      <c r="G213" s="91">
        <v>45</v>
      </c>
      <c r="H213" s="92">
        <v>403.35</v>
      </c>
      <c r="I213" s="92">
        <v>3015.05</v>
      </c>
      <c r="J213" s="2">
        <f>(E213*F213)</f>
        <v>403.34602000000001</v>
      </c>
      <c r="K213" s="2">
        <f>(E213*G213)</f>
        <v>3015.0450000000001</v>
      </c>
      <c r="L213" s="20">
        <f>SUM(J213,K213)</f>
        <v>3418.39102</v>
      </c>
      <c r="M213" s="21">
        <f>SUM(J213-H213)</f>
        <v>-3.9800000000127511E-3</v>
      </c>
      <c r="N213" s="21">
        <f>SUM(K213-I213)</f>
        <v>-5.0000000001091394E-3</v>
      </c>
      <c r="O213" s="2"/>
      <c r="P213" s="2"/>
      <c r="Q213" s="98"/>
      <c r="R213" s="97"/>
      <c r="S213" s="98"/>
      <c r="T213" s="1"/>
      <c r="U213" s="19"/>
    </row>
    <row r="214" spans="1:21" x14ac:dyDescent="0.2">
      <c r="A214" s="111"/>
      <c r="B214" s="114"/>
      <c r="C214" s="117"/>
      <c r="D214" s="5" t="s">
        <v>15</v>
      </c>
      <c r="E214" s="94">
        <v>73.786000000000001</v>
      </c>
      <c r="F214" s="96">
        <v>6.02</v>
      </c>
      <c r="G214" s="91">
        <v>45</v>
      </c>
      <c r="H214" s="92">
        <v>444.19</v>
      </c>
      <c r="I214" s="92">
        <v>3320.37</v>
      </c>
      <c r="J214" s="2">
        <f>(E214*F214)</f>
        <v>444.19171999999998</v>
      </c>
      <c r="K214" s="2">
        <f t="shared" ref="K214:K215" si="205">(E214*G214)</f>
        <v>3320.37</v>
      </c>
      <c r="L214" s="20">
        <f t="shared" ref="L214:L215" si="206">SUM(J214,K214)</f>
        <v>3764.5617199999997</v>
      </c>
      <c r="M214" s="21">
        <f t="shared" ref="M214:N215" si="207">SUM(J214-H214)</f>
        <v>1.7199999999775173E-3</v>
      </c>
      <c r="N214" s="21">
        <f t="shared" si="207"/>
        <v>0</v>
      </c>
      <c r="O214" s="2"/>
      <c r="P214" s="2"/>
      <c r="Q214" s="98"/>
      <c r="R214" s="97"/>
      <c r="S214" s="98"/>
      <c r="T214" s="1"/>
      <c r="U214" s="19"/>
    </row>
    <row r="215" spans="1:21" x14ac:dyDescent="0.2">
      <c r="A215" s="111"/>
      <c r="B215" s="114"/>
      <c r="C215" s="117"/>
      <c r="D215" s="5" t="s">
        <v>16</v>
      </c>
      <c r="E215" s="107">
        <v>64.281999999999996</v>
      </c>
      <c r="F215" s="96">
        <v>6.02</v>
      </c>
      <c r="G215" s="91">
        <v>45</v>
      </c>
      <c r="H215" s="92"/>
      <c r="I215" s="92"/>
      <c r="J215" s="2">
        <f>(E215*F215)</f>
        <v>386.97763999999995</v>
      </c>
      <c r="K215" s="2">
        <f t="shared" si="205"/>
        <v>2892.69</v>
      </c>
      <c r="L215" s="20">
        <f t="shared" si="206"/>
        <v>3279.6676400000001</v>
      </c>
      <c r="M215" s="21">
        <f t="shared" si="207"/>
        <v>386.97763999999995</v>
      </c>
      <c r="N215" s="21">
        <f t="shared" si="207"/>
        <v>2892.69</v>
      </c>
      <c r="O215" s="2"/>
      <c r="P215" s="2"/>
      <c r="Q215" s="98"/>
      <c r="R215" s="97"/>
      <c r="S215" s="98"/>
      <c r="T215" s="1"/>
      <c r="U215" s="19"/>
    </row>
    <row r="216" spans="1:21" ht="24" x14ac:dyDescent="0.2">
      <c r="A216" s="111"/>
      <c r="B216" s="114"/>
      <c r="C216" s="117"/>
      <c r="D216" s="34" t="s">
        <v>54</v>
      </c>
      <c r="E216" s="16">
        <f>SUM(E213,E214,E215)</f>
        <v>205.06900000000002</v>
      </c>
      <c r="F216" s="16"/>
      <c r="G216" s="16"/>
      <c r="H216" s="44">
        <f>SUM(H213:H215)</f>
        <v>847.54</v>
      </c>
      <c r="I216" s="44">
        <f>SUM(I213:I215)</f>
        <v>6335.42</v>
      </c>
      <c r="J216" s="16">
        <f t="shared" ref="J216:T216" si="208">SUM(J213,J214,J215)</f>
        <v>1234.5153799999998</v>
      </c>
      <c r="K216" s="16">
        <f t="shared" si="208"/>
        <v>9228.1049999999996</v>
      </c>
      <c r="L216" s="16">
        <f t="shared" si="208"/>
        <v>10462.62038</v>
      </c>
      <c r="M216" s="16">
        <f t="shared" si="208"/>
        <v>386.97537999999992</v>
      </c>
      <c r="N216" s="16">
        <f t="shared" si="208"/>
        <v>2892.6849999999999</v>
      </c>
      <c r="O216" s="16">
        <f t="shared" si="208"/>
        <v>0</v>
      </c>
      <c r="P216" s="16">
        <f t="shared" si="208"/>
        <v>0</v>
      </c>
      <c r="Q216" s="99">
        <f t="shared" si="208"/>
        <v>0</v>
      </c>
      <c r="R216" s="99"/>
      <c r="S216" s="99">
        <f t="shared" si="208"/>
        <v>0</v>
      </c>
      <c r="T216" s="16">
        <f t="shared" si="208"/>
        <v>0</v>
      </c>
      <c r="U216" s="17"/>
    </row>
    <row r="217" spans="1:21" x14ac:dyDescent="0.2">
      <c r="A217" s="111"/>
      <c r="B217" s="114"/>
      <c r="C217" s="117"/>
      <c r="D217" s="5" t="s">
        <v>17</v>
      </c>
      <c r="E217" s="94"/>
      <c r="F217" s="96">
        <v>6.02</v>
      </c>
      <c r="G217" s="91">
        <v>45</v>
      </c>
      <c r="H217" s="92"/>
      <c r="I217" s="92"/>
      <c r="J217" s="2">
        <f>(E217*F217)</f>
        <v>0</v>
      </c>
      <c r="K217" s="2">
        <f>(E217*G217)</f>
        <v>0</v>
      </c>
      <c r="L217" s="20">
        <f>SUM(J217,K217)</f>
        <v>0</v>
      </c>
      <c r="M217" s="21">
        <f>SUM(J217-H217)</f>
        <v>0</v>
      </c>
      <c r="N217" s="21">
        <f>SUM(K217-I217)</f>
        <v>0</v>
      </c>
      <c r="O217" s="2"/>
      <c r="P217" s="2"/>
      <c r="Q217" s="98"/>
      <c r="R217" s="97"/>
      <c r="S217" s="98"/>
      <c r="T217" s="1"/>
      <c r="U217" s="19"/>
    </row>
    <row r="218" spans="1:21" x14ac:dyDescent="0.2">
      <c r="A218" s="111"/>
      <c r="B218" s="114"/>
      <c r="C218" s="117"/>
      <c r="D218" s="5" t="s">
        <v>18</v>
      </c>
      <c r="E218" s="94"/>
      <c r="F218" s="96">
        <v>6.02</v>
      </c>
      <c r="G218" s="91">
        <v>45</v>
      </c>
      <c r="H218" s="92"/>
      <c r="I218" s="92"/>
      <c r="J218" s="2">
        <f>(E218*F218)</f>
        <v>0</v>
      </c>
      <c r="K218" s="2">
        <f t="shared" ref="K218:K219" si="209">(E218*G218)</f>
        <v>0</v>
      </c>
      <c r="L218" s="20">
        <f t="shared" ref="L218:L219" si="210">SUM(J218,K218)</f>
        <v>0</v>
      </c>
      <c r="M218" s="21">
        <f t="shared" ref="M218:N219" si="211">SUM(J218-H218)</f>
        <v>0</v>
      </c>
      <c r="N218" s="21">
        <f t="shared" si="211"/>
        <v>0</v>
      </c>
      <c r="O218" s="2"/>
      <c r="P218" s="2"/>
      <c r="Q218" s="98"/>
      <c r="R218" s="97"/>
      <c r="S218" s="98"/>
      <c r="T218" s="1"/>
      <c r="U218" s="19"/>
    </row>
    <row r="219" spans="1:21" x14ac:dyDescent="0.2">
      <c r="A219" s="112"/>
      <c r="B219" s="115"/>
      <c r="C219" s="118"/>
      <c r="D219" s="5" t="s">
        <v>19</v>
      </c>
      <c r="E219" s="95"/>
      <c r="F219" s="96">
        <v>6.02</v>
      </c>
      <c r="G219" s="91">
        <v>45</v>
      </c>
      <c r="H219" s="92"/>
      <c r="I219" s="92"/>
      <c r="J219" s="2">
        <f>(E219*F219)</f>
        <v>0</v>
      </c>
      <c r="K219" s="2">
        <f t="shared" si="209"/>
        <v>0</v>
      </c>
      <c r="L219" s="20">
        <f t="shared" si="210"/>
        <v>0</v>
      </c>
      <c r="M219" s="21">
        <f t="shared" si="211"/>
        <v>0</v>
      </c>
      <c r="N219" s="21">
        <f t="shared" si="211"/>
        <v>0</v>
      </c>
      <c r="O219" s="2"/>
      <c r="P219" s="2"/>
      <c r="Q219" s="98"/>
      <c r="R219" s="97"/>
      <c r="S219" s="98"/>
      <c r="T219" s="1"/>
      <c r="U219" s="19"/>
    </row>
    <row r="220" spans="1:21" ht="24.75" x14ac:dyDescent="0.25">
      <c r="A220" s="8"/>
      <c r="B220" s="8"/>
      <c r="C220" s="8"/>
      <c r="D220" s="34" t="s">
        <v>55</v>
      </c>
      <c r="E220" s="16">
        <f>SUM(E217,E218,E219)</f>
        <v>0</v>
      </c>
      <c r="F220" s="16"/>
      <c r="G220" s="16"/>
      <c r="H220" s="44">
        <f>SUM(H217:H219)</f>
        <v>0</v>
      </c>
      <c r="I220" s="44">
        <f>SUM(I217:I219)</f>
        <v>0</v>
      </c>
      <c r="J220" s="16">
        <f t="shared" ref="J220:T220" si="212">SUM(J217,J218,J219)</f>
        <v>0</v>
      </c>
      <c r="K220" s="16">
        <f t="shared" si="212"/>
        <v>0</v>
      </c>
      <c r="L220" s="16">
        <f t="shared" si="212"/>
        <v>0</v>
      </c>
      <c r="M220" s="16">
        <f t="shared" si="212"/>
        <v>0</v>
      </c>
      <c r="N220" s="16">
        <f t="shared" si="212"/>
        <v>0</v>
      </c>
      <c r="O220" s="16">
        <f t="shared" si="212"/>
        <v>0</v>
      </c>
      <c r="P220" s="16">
        <f t="shared" si="212"/>
        <v>0</v>
      </c>
      <c r="Q220" s="99">
        <f t="shared" si="212"/>
        <v>0</v>
      </c>
      <c r="R220" s="99"/>
      <c r="S220" s="99">
        <f t="shared" si="212"/>
        <v>0</v>
      </c>
      <c r="T220" s="16">
        <f t="shared" si="212"/>
        <v>0</v>
      </c>
      <c r="U220" s="17"/>
    </row>
    <row r="221" spans="1:21" ht="24" x14ac:dyDescent="0.2">
      <c r="A221" s="73"/>
      <c r="B221" s="73"/>
      <c r="C221" s="74"/>
      <c r="D221" s="72" t="s">
        <v>58</v>
      </c>
      <c r="E221" s="75">
        <f>SUM(E208+E212+E216+E220)</f>
        <v>510.06099999999998</v>
      </c>
      <c r="F221" s="75"/>
      <c r="G221" s="75"/>
      <c r="H221" s="76">
        <f>SUM(H208,H212,H216,H220)</f>
        <v>2683.59</v>
      </c>
      <c r="I221" s="76">
        <f>SUM(I208,I212,I216,I220)</f>
        <v>20060.080000000002</v>
      </c>
      <c r="J221" s="75">
        <f t="shared" ref="J221:T221" si="213">SUM(J208+J212+J216+J220)</f>
        <v>3070.5672199999999</v>
      </c>
      <c r="K221" s="75">
        <f t="shared" si="213"/>
        <v>22952.744999999999</v>
      </c>
      <c r="L221" s="75">
        <f t="shared" si="213"/>
        <v>26023.31222</v>
      </c>
      <c r="M221" s="75">
        <f t="shared" si="213"/>
        <v>386.97721999999976</v>
      </c>
      <c r="N221" s="75">
        <f t="shared" si="213"/>
        <v>2892.6649999999995</v>
      </c>
      <c r="O221" s="75">
        <f t="shared" si="213"/>
        <v>0</v>
      </c>
      <c r="P221" s="75">
        <f t="shared" si="213"/>
        <v>0</v>
      </c>
      <c r="Q221" s="100">
        <f t="shared" si="213"/>
        <v>0</v>
      </c>
      <c r="R221" s="100"/>
      <c r="S221" s="100">
        <f t="shared" si="213"/>
        <v>0</v>
      </c>
      <c r="T221" s="75">
        <f t="shared" si="213"/>
        <v>0</v>
      </c>
      <c r="U221" s="77"/>
    </row>
    <row r="222" spans="1:21" ht="36" x14ac:dyDescent="0.2">
      <c r="A222" s="38"/>
      <c r="B222" s="38"/>
      <c r="C222" s="39"/>
      <c r="D222" s="40" t="s">
        <v>59</v>
      </c>
      <c r="E222" s="41">
        <f>E221+'2017'!E222</f>
        <v>3883.1090000000004</v>
      </c>
      <c r="F222" s="41"/>
      <c r="G222" s="41"/>
      <c r="H222" s="41">
        <f>H221+'2017'!H222</f>
        <v>15652.329999999998</v>
      </c>
      <c r="I222" s="41">
        <f>I221+'2017'!I222</f>
        <v>108809.461</v>
      </c>
      <c r="J222" s="41">
        <f>J221+'2017'!J222</f>
        <v>16039.302209999998</v>
      </c>
      <c r="K222" s="41">
        <f>K221+'2017'!K222</f>
        <v>111702.092</v>
      </c>
      <c r="L222" s="41">
        <f>L221+'2017'!L222</f>
        <v>127741.39421</v>
      </c>
      <c r="M222" s="41">
        <f>M221+'2017'!M222</f>
        <v>386.97220999999951</v>
      </c>
      <c r="N222" s="41">
        <f>N221+'2017'!N222</f>
        <v>2892.634</v>
      </c>
      <c r="O222" s="41">
        <f>O221+'2017'!O222</f>
        <v>0</v>
      </c>
      <c r="P222" s="41">
        <f>P221+'2017'!P222</f>
        <v>0</v>
      </c>
      <c r="Q222" s="41">
        <f>Q221+'2017'!Q222</f>
        <v>27453.17</v>
      </c>
      <c r="R222" s="41">
        <f>I222-Q222</f>
        <v>81356.290999999997</v>
      </c>
      <c r="S222" s="41">
        <f>S221+'2017'!S222</f>
        <v>0</v>
      </c>
      <c r="T222" s="41">
        <f>T221+'2017'!T222</f>
        <v>0</v>
      </c>
      <c r="U222" s="42"/>
    </row>
    <row r="223" spans="1:21" x14ac:dyDescent="0.2">
      <c r="A223" s="119">
        <v>13</v>
      </c>
      <c r="B223" s="113" t="s">
        <v>35</v>
      </c>
      <c r="C223" s="116" t="s">
        <v>28</v>
      </c>
      <c r="D223" s="5" t="s">
        <v>8</v>
      </c>
      <c r="E223" s="94">
        <v>27.239000000000001</v>
      </c>
      <c r="F223" s="96">
        <v>6.02</v>
      </c>
      <c r="G223" s="91">
        <v>45</v>
      </c>
      <c r="H223" s="92">
        <v>163.98</v>
      </c>
      <c r="I223" s="92">
        <v>1225.76</v>
      </c>
      <c r="J223" s="2">
        <f>(E223*F223)</f>
        <v>163.97878</v>
      </c>
      <c r="K223" s="2">
        <f>(E223*G223)</f>
        <v>1225.7550000000001</v>
      </c>
      <c r="L223" s="20">
        <f>SUM(J223,K223)</f>
        <v>1389.73378</v>
      </c>
      <c r="M223" s="21">
        <f>SUM(J223-H223)</f>
        <v>-1.2199999999893407E-3</v>
      </c>
      <c r="N223" s="21">
        <f>SUM(K223-I223)</f>
        <v>-4.9999999998817657E-3</v>
      </c>
      <c r="O223" s="2"/>
      <c r="P223" s="2"/>
      <c r="Q223" s="98"/>
      <c r="R223" s="97"/>
      <c r="S223" s="98"/>
      <c r="T223" s="1"/>
      <c r="U223" s="19"/>
    </row>
    <row r="224" spans="1:21" x14ac:dyDescent="0.2">
      <c r="A224" s="120"/>
      <c r="B224" s="114"/>
      <c r="C224" s="117"/>
      <c r="D224" s="5" t="s">
        <v>9</v>
      </c>
      <c r="E224" s="95">
        <v>29.423999999999999</v>
      </c>
      <c r="F224" s="96">
        <v>6.02</v>
      </c>
      <c r="G224" s="91">
        <v>45</v>
      </c>
      <c r="H224" s="92">
        <v>177.13</v>
      </c>
      <c r="I224" s="92">
        <v>1324.08</v>
      </c>
      <c r="J224" s="2">
        <f>(E224*F224)</f>
        <v>177.13247999999999</v>
      </c>
      <c r="K224" s="2">
        <f t="shared" ref="K224:K225" si="214">(E224*G224)</f>
        <v>1324.08</v>
      </c>
      <c r="L224" s="20">
        <f t="shared" ref="L224:L225" si="215">SUM(J224,K224)</f>
        <v>1501.2124799999999</v>
      </c>
      <c r="M224" s="21">
        <f t="shared" ref="M224:N225" si="216">SUM(J224-H224)</f>
        <v>2.479999999991378E-3</v>
      </c>
      <c r="N224" s="21">
        <f t="shared" si="216"/>
        <v>0</v>
      </c>
      <c r="O224" s="2"/>
      <c r="P224" s="2"/>
      <c r="Q224" s="98"/>
      <c r="R224" s="97"/>
      <c r="S224" s="98"/>
      <c r="T224" s="1"/>
      <c r="U224" s="19"/>
    </row>
    <row r="225" spans="1:21" x14ac:dyDescent="0.2">
      <c r="A225" s="120"/>
      <c r="B225" s="114"/>
      <c r="C225" s="117"/>
      <c r="D225" s="5" t="s">
        <v>10</v>
      </c>
      <c r="E225" s="95">
        <v>36.097999999999999</v>
      </c>
      <c r="F225" s="96">
        <v>6.02</v>
      </c>
      <c r="G225" s="91">
        <v>45</v>
      </c>
      <c r="H225" s="92">
        <v>217.31</v>
      </c>
      <c r="I225" s="92">
        <v>1624.41</v>
      </c>
      <c r="J225" s="2">
        <f>(E225*F225)</f>
        <v>217.30995999999999</v>
      </c>
      <c r="K225" s="2">
        <f t="shared" si="214"/>
        <v>1624.4099999999999</v>
      </c>
      <c r="L225" s="20">
        <f t="shared" si="215"/>
        <v>1841.7199599999999</v>
      </c>
      <c r="M225" s="21">
        <f t="shared" si="216"/>
        <v>-4.0000000012696546E-5</v>
      </c>
      <c r="N225" s="21">
        <f t="shared" si="216"/>
        <v>-2.2737367544323206E-13</v>
      </c>
      <c r="O225" s="2"/>
      <c r="P225" s="2"/>
      <c r="Q225" s="98"/>
      <c r="R225" s="97"/>
      <c r="S225" s="98"/>
      <c r="T225" s="1"/>
      <c r="U225" s="19"/>
    </row>
    <row r="226" spans="1:21" ht="24" x14ac:dyDescent="0.2">
      <c r="A226" s="120"/>
      <c r="B226" s="114"/>
      <c r="C226" s="117"/>
      <c r="D226" s="34" t="s">
        <v>52</v>
      </c>
      <c r="E226" s="16">
        <f>SUM(E223,E224,E225)</f>
        <v>92.760999999999996</v>
      </c>
      <c r="F226" s="16"/>
      <c r="G226" s="16"/>
      <c r="H226" s="16">
        <f t="shared" ref="H226:T226" si="217">SUM(H223,H224,H225)</f>
        <v>558.42000000000007</v>
      </c>
      <c r="I226" s="16">
        <f t="shared" si="217"/>
        <v>4174.25</v>
      </c>
      <c r="J226" s="16">
        <f t="shared" si="217"/>
        <v>558.42121999999995</v>
      </c>
      <c r="K226" s="16">
        <f t="shared" si="217"/>
        <v>4174.2449999999999</v>
      </c>
      <c r="L226" s="16">
        <f t="shared" si="217"/>
        <v>4732.6662199999992</v>
      </c>
      <c r="M226" s="16">
        <f t="shared" si="217"/>
        <v>1.2199999999893407E-3</v>
      </c>
      <c r="N226" s="16">
        <f t="shared" si="217"/>
        <v>-5.0000000001091394E-3</v>
      </c>
      <c r="O226" s="16">
        <f t="shared" si="217"/>
        <v>0</v>
      </c>
      <c r="P226" s="16">
        <f t="shared" si="217"/>
        <v>0</v>
      </c>
      <c r="Q226" s="99">
        <f t="shared" si="217"/>
        <v>0</v>
      </c>
      <c r="R226" s="99"/>
      <c r="S226" s="99">
        <f t="shared" si="217"/>
        <v>0</v>
      </c>
      <c r="T226" s="16">
        <f t="shared" si="217"/>
        <v>0</v>
      </c>
      <c r="U226" s="17"/>
    </row>
    <row r="227" spans="1:21" x14ac:dyDescent="0.2">
      <c r="A227" s="120"/>
      <c r="B227" s="114"/>
      <c r="C227" s="117"/>
      <c r="D227" s="5" t="s">
        <v>11</v>
      </c>
      <c r="E227" s="94">
        <v>44.304000000000002</v>
      </c>
      <c r="F227" s="96">
        <v>6.02</v>
      </c>
      <c r="G227" s="91">
        <v>45</v>
      </c>
      <c r="H227" s="92">
        <v>266.70999999999998</v>
      </c>
      <c r="I227" s="92">
        <v>1993.68</v>
      </c>
      <c r="J227" s="2">
        <f>(E227*F227)</f>
        <v>266.71008</v>
      </c>
      <c r="K227" s="2">
        <f>(E227*G227)</f>
        <v>1993.68</v>
      </c>
      <c r="L227" s="20">
        <f>SUM(J227,K227)</f>
        <v>2260.3900800000001</v>
      </c>
      <c r="M227" s="21">
        <f>SUM(J227-H227)</f>
        <v>8.0000000025393092E-5</v>
      </c>
      <c r="N227" s="21">
        <f>SUM(K227-I227)</f>
        <v>0</v>
      </c>
      <c r="O227" s="2"/>
      <c r="P227" s="2"/>
      <c r="Q227" s="98"/>
      <c r="R227" s="97"/>
      <c r="S227" s="98"/>
      <c r="T227" s="1"/>
      <c r="U227" s="19"/>
    </row>
    <row r="228" spans="1:21" x14ac:dyDescent="0.2">
      <c r="A228" s="120"/>
      <c r="B228" s="114"/>
      <c r="C228" s="117"/>
      <c r="D228" s="5" t="s">
        <v>12</v>
      </c>
      <c r="E228" s="94">
        <v>41.448</v>
      </c>
      <c r="F228" s="96">
        <v>6.02</v>
      </c>
      <c r="G228" s="91">
        <v>45</v>
      </c>
      <c r="H228" s="92">
        <v>249.52</v>
      </c>
      <c r="I228" s="92">
        <v>1865.16</v>
      </c>
      <c r="J228" s="2">
        <f>(E228*F228)</f>
        <v>249.51695999999998</v>
      </c>
      <c r="K228" s="2">
        <f t="shared" ref="K228:K229" si="218">(E228*G228)</f>
        <v>1865.16</v>
      </c>
      <c r="L228" s="20">
        <f t="shared" ref="L228:L229" si="219">SUM(J228,K228)</f>
        <v>2114.6769600000002</v>
      </c>
      <c r="M228" s="21">
        <f t="shared" ref="M228:N229" si="220">SUM(J228-H228)</f>
        <v>-3.0400000000270211E-3</v>
      </c>
      <c r="N228" s="21">
        <f t="shared" si="220"/>
        <v>0</v>
      </c>
      <c r="O228" s="2"/>
      <c r="P228" s="2"/>
      <c r="Q228" s="98"/>
      <c r="R228" s="97"/>
      <c r="S228" s="98"/>
      <c r="T228" s="1"/>
      <c r="U228" s="19"/>
    </row>
    <row r="229" spans="1:21" x14ac:dyDescent="0.2">
      <c r="A229" s="120"/>
      <c r="B229" s="115"/>
      <c r="C229" s="117"/>
      <c r="D229" s="5" t="s">
        <v>13</v>
      </c>
      <c r="E229" s="94">
        <v>39.424999999999997</v>
      </c>
      <c r="F229" s="96">
        <v>6.02</v>
      </c>
      <c r="G229" s="91">
        <v>45</v>
      </c>
      <c r="H229" s="92">
        <v>237.34</v>
      </c>
      <c r="I229" s="92">
        <v>1774.13</v>
      </c>
      <c r="J229" s="2">
        <f>(E229*F229)</f>
        <v>237.33849999999995</v>
      </c>
      <c r="K229" s="2">
        <f t="shared" si="218"/>
        <v>1774.1249999999998</v>
      </c>
      <c r="L229" s="20">
        <f t="shared" si="219"/>
        <v>2011.4634999999998</v>
      </c>
      <c r="M229" s="21">
        <f t="shared" si="220"/>
        <v>-1.5000000000497948E-3</v>
      </c>
      <c r="N229" s="21">
        <f t="shared" si="220"/>
        <v>-5.000000000336513E-3</v>
      </c>
      <c r="O229" s="2"/>
      <c r="P229" s="2"/>
      <c r="Q229" s="98"/>
      <c r="R229" s="97"/>
      <c r="S229" s="98"/>
      <c r="T229" s="1"/>
      <c r="U229" s="19"/>
    </row>
    <row r="230" spans="1:21" ht="24" x14ac:dyDescent="0.2">
      <c r="A230" s="120"/>
      <c r="B230" s="108"/>
      <c r="C230" s="117"/>
      <c r="D230" s="34" t="s">
        <v>53</v>
      </c>
      <c r="E230" s="16">
        <f>SUM(E227,E228,E229)</f>
        <v>125.17700000000001</v>
      </c>
      <c r="F230" s="16"/>
      <c r="G230" s="16"/>
      <c r="H230" s="16">
        <f t="shared" ref="H230:T230" si="221">SUM(H227,H228,H229)</f>
        <v>753.57</v>
      </c>
      <c r="I230" s="16">
        <f t="shared" si="221"/>
        <v>5632.97</v>
      </c>
      <c r="J230" s="16">
        <f t="shared" si="221"/>
        <v>753.56553999999994</v>
      </c>
      <c r="K230" s="16">
        <f t="shared" si="221"/>
        <v>5632.9650000000001</v>
      </c>
      <c r="L230" s="16">
        <f t="shared" si="221"/>
        <v>6386.5305399999997</v>
      </c>
      <c r="M230" s="16">
        <f t="shared" si="221"/>
        <v>-4.4600000000514228E-3</v>
      </c>
      <c r="N230" s="16">
        <f t="shared" si="221"/>
        <v>-5.000000000336513E-3</v>
      </c>
      <c r="O230" s="16">
        <f t="shared" si="221"/>
        <v>0</v>
      </c>
      <c r="P230" s="16">
        <f t="shared" si="221"/>
        <v>0</v>
      </c>
      <c r="Q230" s="99">
        <f t="shared" si="221"/>
        <v>0</v>
      </c>
      <c r="R230" s="99"/>
      <c r="S230" s="99">
        <f t="shared" si="221"/>
        <v>0</v>
      </c>
      <c r="T230" s="16">
        <f t="shared" si="221"/>
        <v>0</v>
      </c>
      <c r="U230" s="17"/>
    </row>
    <row r="231" spans="1:21" x14ac:dyDescent="0.2">
      <c r="A231" s="120"/>
      <c r="B231" s="113" t="s">
        <v>29</v>
      </c>
      <c r="C231" s="117"/>
      <c r="D231" s="5" t="s">
        <v>14</v>
      </c>
      <c r="E231" s="94">
        <v>57.613999999999997</v>
      </c>
      <c r="F231" s="96">
        <v>6.02</v>
      </c>
      <c r="G231" s="91">
        <v>45</v>
      </c>
      <c r="H231" s="92">
        <v>346.84</v>
      </c>
      <c r="I231" s="92">
        <v>2592.63</v>
      </c>
      <c r="J231" s="2">
        <f>(E231*F231)</f>
        <v>346.83627999999993</v>
      </c>
      <c r="K231" s="2">
        <f>(E231*G231)</f>
        <v>2592.6299999999997</v>
      </c>
      <c r="L231" s="20">
        <f>SUM(J231,K231)</f>
        <v>2939.4662799999996</v>
      </c>
      <c r="M231" s="21">
        <f>SUM(J231-H231)</f>
        <v>-3.7200000000439104E-3</v>
      </c>
      <c r="N231" s="21">
        <f>SUM(K231-I231)</f>
        <v>-4.5474735088646412E-13</v>
      </c>
      <c r="O231" s="2"/>
      <c r="P231" s="2"/>
      <c r="Q231" s="98"/>
      <c r="R231" s="97"/>
      <c r="S231" s="98"/>
      <c r="T231" s="1"/>
      <c r="U231" s="19"/>
    </row>
    <row r="232" spans="1:21" x14ac:dyDescent="0.2">
      <c r="A232" s="120"/>
      <c r="B232" s="114"/>
      <c r="C232" s="117"/>
      <c r="D232" s="5" t="s">
        <v>15</v>
      </c>
      <c r="E232" s="94">
        <v>51.23</v>
      </c>
      <c r="F232" s="96">
        <v>6.02</v>
      </c>
      <c r="G232" s="91">
        <v>45</v>
      </c>
      <c r="H232" s="92">
        <v>308.39999999999998</v>
      </c>
      <c r="I232" s="92">
        <v>2305.35</v>
      </c>
      <c r="J232" s="2">
        <f>(E232*F232)</f>
        <v>308.40459999999996</v>
      </c>
      <c r="K232" s="2">
        <f t="shared" ref="K232:K233" si="222">(E232*G232)</f>
        <v>2305.35</v>
      </c>
      <c r="L232" s="20">
        <f t="shared" ref="L232:L233" si="223">SUM(J232,K232)</f>
        <v>2613.7545999999998</v>
      </c>
      <c r="M232" s="21">
        <f t="shared" ref="M232:N233" si="224">SUM(J232-H232)</f>
        <v>4.5999999999821739E-3</v>
      </c>
      <c r="N232" s="21">
        <f t="shared" si="224"/>
        <v>0</v>
      </c>
      <c r="O232" s="2"/>
      <c r="P232" s="2"/>
      <c r="Q232" s="98"/>
      <c r="R232" s="97"/>
      <c r="S232" s="98"/>
      <c r="T232" s="1"/>
      <c r="U232" s="19"/>
    </row>
    <row r="233" spans="1:21" x14ac:dyDescent="0.2">
      <c r="A233" s="120"/>
      <c r="B233" s="114"/>
      <c r="C233" s="117"/>
      <c r="D233" s="5" t="s">
        <v>16</v>
      </c>
      <c r="E233" s="107">
        <v>38.970999999999997</v>
      </c>
      <c r="F233" s="96">
        <v>6.02</v>
      </c>
      <c r="G233" s="91">
        <v>45</v>
      </c>
      <c r="H233" s="92"/>
      <c r="I233" s="92"/>
      <c r="J233" s="2">
        <f>(E233*F233)</f>
        <v>234.60541999999995</v>
      </c>
      <c r="K233" s="2">
        <f t="shared" si="222"/>
        <v>1753.6949999999999</v>
      </c>
      <c r="L233" s="20">
        <f t="shared" si="223"/>
        <v>1988.3004199999998</v>
      </c>
      <c r="M233" s="21">
        <f t="shared" si="224"/>
        <v>234.60541999999995</v>
      </c>
      <c r="N233" s="21">
        <f t="shared" si="224"/>
        <v>1753.6949999999999</v>
      </c>
      <c r="O233" s="2"/>
      <c r="P233" s="2"/>
      <c r="Q233" s="98"/>
      <c r="R233" s="97"/>
      <c r="S233" s="98"/>
      <c r="T233" s="1"/>
      <c r="U233" s="19"/>
    </row>
    <row r="234" spans="1:21" ht="24" x14ac:dyDescent="0.2">
      <c r="A234" s="120"/>
      <c r="B234" s="114"/>
      <c r="C234" s="117"/>
      <c r="D234" s="34" t="s">
        <v>54</v>
      </c>
      <c r="E234" s="16">
        <f>SUM(E231,E232,E233)</f>
        <v>147.815</v>
      </c>
      <c r="F234" s="16"/>
      <c r="G234" s="16"/>
      <c r="H234" s="16">
        <f t="shared" ref="H234:T234" si="225">SUM(H231,H232,H233)</f>
        <v>655.24</v>
      </c>
      <c r="I234" s="16">
        <f t="shared" si="225"/>
        <v>4897.9799999999996</v>
      </c>
      <c r="J234" s="16">
        <f t="shared" si="225"/>
        <v>889.84629999999981</v>
      </c>
      <c r="K234" s="16">
        <f t="shared" si="225"/>
        <v>6651.6749999999993</v>
      </c>
      <c r="L234" s="16">
        <f t="shared" si="225"/>
        <v>7541.5212999999985</v>
      </c>
      <c r="M234" s="16">
        <f t="shared" si="225"/>
        <v>234.60629999999989</v>
      </c>
      <c r="N234" s="16">
        <f t="shared" si="225"/>
        <v>1753.6949999999995</v>
      </c>
      <c r="O234" s="16">
        <f t="shared" si="225"/>
        <v>0</v>
      </c>
      <c r="P234" s="16">
        <f t="shared" si="225"/>
        <v>0</v>
      </c>
      <c r="Q234" s="99">
        <f t="shared" si="225"/>
        <v>0</v>
      </c>
      <c r="R234" s="99"/>
      <c r="S234" s="99">
        <f t="shared" si="225"/>
        <v>0</v>
      </c>
      <c r="T234" s="16">
        <f t="shared" si="225"/>
        <v>0</v>
      </c>
      <c r="U234" s="17"/>
    </row>
    <row r="235" spans="1:21" x14ac:dyDescent="0.2">
      <c r="A235" s="120"/>
      <c r="B235" s="114"/>
      <c r="C235" s="117"/>
      <c r="D235" s="5" t="s">
        <v>17</v>
      </c>
      <c r="E235" s="94"/>
      <c r="F235" s="96">
        <v>6.02</v>
      </c>
      <c r="G235" s="91">
        <v>45</v>
      </c>
      <c r="H235" s="92"/>
      <c r="I235" s="92"/>
      <c r="J235" s="2">
        <f>(E235*F235)</f>
        <v>0</v>
      </c>
      <c r="K235" s="2">
        <f>(E235*G235)</f>
        <v>0</v>
      </c>
      <c r="L235" s="20">
        <f>SUM(J235,K235)</f>
        <v>0</v>
      </c>
      <c r="M235" s="21">
        <f>SUM(J235-H235)</f>
        <v>0</v>
      </c>
      <c r="N235" s="21">
        <f>SUM(K235-I235)</f>
        <v>0</v>
      </c>
      <c r="O235" s="2"/>
      <c r="P235" s="2"/>
      <c r="Q235" s="98"/>
      <c r="R235" s="97"/>
      <c r="S235" s="98"/>
      <c r="T235" s="1"/>
      <c r="U235" s="19"/>
    </row>
    <row r="236" spans="1:21" x14ac:dyDescent="0.2">
      <c r="A236" s="120"/>
      <c r="B236" s="114"/>
      <c r="C236" s="117"/>
      <c r="D236" s="5" t="s">
        <v>18</v>
      </c>
      <c r="E236" s="94"/>
      <c r="F236" s="96">
        <v>6.02</v>
      </c>
      <c r="G236" s="91">
        <v>45</v>
      </c>
      <c r="H236" s="92"/>
      <c r="I236" s="92"/>
      <c r="J236" s="2">
        <f>(E236*F236)</f>
        <v>0</v>
      </c>
      <c r="K236" s="2">
        <f t="shared" ref="K236:K237" si="226">(E236*G236)</f>
        <v>0</v>
      </c>
      <c r="L236" s="20">
        <f t="shared" ref="L236:L237" si="227">SUM(J236,K236)</f>
        <v>0</v>
      </c>
      <c r="M236" s="21">
        <f t="shared" ref="M236:N237" si="228">SUM(J236-H236)</f>
        <v>0</v>
      </c>
      <c r="N236" s="21">
        <f t="shared" si="228"/>
        <v>0</v>
      </c>
      <c r="O236" s="2"/>
      <c r="P236" s="2"/>
      <c r="Q236" s="98"/>
      <c r="R236" s="97"/>
      <c r="S236" s="98"/>
      <c r="T236" s="1"/>
      <c r="U236" s="19"/>
    </row>
    <row r="237" spans="1:21" x14ac:dyDescent="0.2">
      <c r="A237" s="121"/>
      <c r="B237" s="115"/>
      <c r="C237" s="118"/>
      <c r="D237" s="5" t="s">
        <v>19</v>
      </c>
      <c r="E237" s="95"/>
      <c r="F237" s="96">
        <v>6.02</v>
      </c>
      <c r="G237" s="91">
        <v>45</v>
      </c>
      <c r="H237" s="92"/>
      <c r="I237" s="92"/>
      <c r="J237" s="2">
        <f>(E237*F237)</f>
        <v>0</v>
      </c>
      <c r="K237" s="2">
        <f t="shared" si="226"/>
        <v>0</v>
      </c>
      <c r="L237" s="20">
        <f t="shared" si="227"/>
        <v>0</v>
      </c>
      <c r="M237" s="21">
        <f t="shared" si="228"/>
        <v>0</v>
      </c>
      <c r="N237" s="21">
        <f t="shared" si="228"/>
        <v>0</v>
      </c>
      <c r="O237" s="2"/>
      <c r="P237" s="2"/>
      <c r="Q237" s="98"/>
      <c r="R237" s="97"/>
      <c r="S237" s="98"/>
      <c r="T237" s="1"/>
      <c r="U237" s="19"/>
    </row>
    <row r="238" spans="1:21" ht="24" x14ac:dyDescent="0.2">
      <c r="A238" s="14"/>
      <c r="B238" s="14"/>
      <c r="C238" s="14"/>
      <c r="D238" s="34" t="s">
        <v>55</v>
      </c>
      <c r="E238" s="16">
        <f>SUM(E235,E236,E237)</f>
        <v>0</v>
      </c>
      <c r="F238" s="16"/>
      <c r="G238" s="16"/>
      <c r="H238" s="16">
        <f t="shared" ref="H238:T238" si="229">SUM(H235,H236,H237)</f>
        <v>0</v>
      </c>
      <c r="I238" s="16">
        <f t="shared" si="229"/>
        <v>0</v>
      </c>
      <c r="J238" s="16">
        <f t="shared" si="229"/>
        <v>0</v>
      </c>
      <c r="K238" s="16">
        <f t="shared" si="229"/>
        <v>0</v>
      </c>
      <c r="L238" s="16">
        <f t="shared" si="229"/>
        <v>0</v>
      </c>
      <c r="M238" s="16">
        <f t="shared" si="229"/>
        <v>0</v>
      </c>
      <c r="N238" s="16">
        <f t="shared" si="229"/>
        <v>0</v>
      </c>
      <c r="O238" s="16">
        <f t="shared" si="229"/>
        <v>0</v>
      </c>
      <c r="P238" s="16">
        <f t="shared" si="229"/>
        <v>0</v>
      </c>
      <c r="Q238" s="99">
        <f t="shared" si="229"/>
        <v>0</v>
      </c>
      <c r="R238" s="99"/>
      <c r="S238" s="99">
        <f t="shared" si="229"/>
        <v>0</v>
      </c>
      <c r="T238" s="16">
        <f t="shared" si="229"/>
        <v>0</v>
      </c>
      <c r="U238" s="17"/>
    </row>
    <row r="239" spans="1:21" ht="24" x14ac:dyDescent="0.2">
      <c r="A239" s="73"/>
      <c r="B239" s="73"/>
      <c r="C239" s="74"/>
      <c r="D239" s="72" t="s">
        <v>58</v>
      </c>
      <c r="E239" s="75">
        <f>SUM(E226+E230+E234+E238)</f>
        <v>365.75299999999999</v>
      </c>
      <c r="F239" s="75"/>
      <c r="G239" s="75"/>
      <c r="H239" s="75">
        <f>SUM(H226+H230+H234+H238)</f>
        <v>1967.2300000000002</v>
      </c>
      <c r="I239" s="75">
        <f t="shared" ref="I239" si="230">SUM(I226+I230+I234+I238)</f>
        <v>14705.2</v>
      </c>
      <c r="J239" s="75">
        <f>SUM(J226,J230,J234,J238)</f>
        <v>2201.8330599999995</v>
      </c>
      <c r="K239" s="75">
        <f>SUM(K238,K234,K230,K226)</f>
        <v>16458.884999999998</v>
      </c>
      <c r="L239" s="75">
        <f t="shared" ref="L239:T239" si="231">SUM(L226+L230+L234+L238)</f>
        <v>18660.718059999999</v>
      </c>
      <c r="M239" s="75">
        <f t="shared" si="231"/>
        <v>234.60305999999983</v>
      </c>
      <c r="N239" s="75">
        <f t="shared" si="231"/>
        <v>1753.684999999999</v>
      </c>
      <c r="O239" s="75">
        <f t="shared" si="231"/>
        <v>0</v>
      </c>
      <c r="P239" s="75">
        <f t="shared" si="231"/>
        <v>0</v>
      </c>
      <c r="Q239" s="100">
        <f t="shared" si="231"/>
        <v>0</v>
      </c>
      <c r="R239" s="100"/>
      <c r="S239" s="100">
        <f t="shared" si="231"/>
        <v>0</v>
      </c>
      <c r="T239" s="75">
        <f t="shared" si="231"/>
        <v>0</v>
      </c>
      <c r="U239" s="77"/>
    </row>
    <row r="240" spans="1:21" ht="36" x14ac:dyDescent="0.2">
      <c r="A240" s="38"/>
      <c r="B240" s="38"/>
      <c r="C240" s="39"/>
      <c r="D240" s="40" t="s">
        <v>59</v>
      </c>
      <c r="E240" s="41">
        <f>E239+'2017'!E240</f>
        <v>8512.375</v>
      </c>
      <c r="F240" s="41"/>
      <c r="G240" s="41"/>
      <c r="H240" s="41">
        <f>H239+'2017'!H240</f>
        <v>32281.768</v>
      </c>
      <c r="I240" s="41">
        <f>I239+'2017'!I240</f>
        <v>260293.45900000003</v>
      </c>
      <c r="J240" s="41">
        <f>J239+'2017'!J240</f>
        <v>32516.301360000001</v>
      </c>
      <c r="K240" s="41">
        <f>K239+'2017'!K240</f>
        <v>262046.99400000004</v>
      </c>
      <c r="L240" s="41">
        <f>L239+'2017'!L240</f>
        <v>294563.29535999999</v>
      </c>
      <c r="M240" s="41">
        <f>M239+'2017'!M240</f>
        <v>234.54282000000021</v>
      </c>
      <c r="N240" s="41">
        <f>N239+'2017'!N240</f>
        <v>1753.5910000000013</v>
      </c>
      <c r="O240" s="41">
        <f>O239+'2017'!O240</f>
        <v>0</v>
      </c>
      <c r="P240" s="41">
        <f>P239+'2017'!P240</f>
        <v>0</v>
      </c>
      <c r="Q240" s="41">
        <f>Q239+'2017'!Q240</f>
        <v>32625.27</v>
      </c>
      <c r="R240" s="41">
        <f>I240-Q240</f>
        <v>227668.18900000004</v>
      </c>
      <c r="S240" s="41">
        <f>S239+'2017'!S240</f>
        <v>0</v>
      </c>
      <c r="T240" s="41">
        <f>T239+'2017'!T240</f>
        <v>0</v>
      </c>
      <c r="U240" s="42"/>
    </row>
    <row r="241" spans="1:21" x14ac:dyDescent="0.2">
      <c r="A241" s="119">
        <v>14</v>
      </c>
      <c r="B241" s="113" t="s">
        <v>35</v>
      </c>
      <c r="C241" s="116" t="s">
        <v>22</v>
      </c>
      <c r="D241" s="5" t="s">
        <v>8</v>
      </c>
      <c r="E241" s="94">
        <v>80.805999999999997</v>
      </c>
      <c r="F241" s="96">
        <v>6.02</v>
      </c>
      <c r="G241" s="91">
        <v>45</v>
      </c>
      <c r="H241" s="92">
        <v>486.45</v>
      </c>
      <c r="I241" s="92">
        <v>3636.27</v>
      </c>
      <c r="J241" s="2">
        <f>(E241*F241)</f>
        <v>486.45211999999992</v>
      </c>
      <c r="K241" s="2">
        <f>(E241*G241)</f>
        <v>3636.27</v>
      </c>
      <c r="L241" s="20">
        <f>SUM(J241,K241)</f>
        <v>4122.7221200000004</v>
      </c>
      <c r="M241" s="21">
        <f>SUM(J241-H241)</f>
        <v>2.1199999999339525E-3</v>
      </c>
      <c r="N241" s="21">
        <f>SUM(K241-I241)</f>
        <v>0</v>
      </c>
      <c r="O241" s="2"/>
      <c r="P241" s="2"/>
      <c r="Q241" s="98"/>
      <c r="R241" s="97"/>
      <c r="S241" s="98"/>
      <c r="T241" s="1"/>
      <c r="U241" s="19"/>
    </row>
    <row r="242" spans="1:21" x14ac:dyDescent="0.2">
      <c r="A242" s="120"/>
      <c r="B242" s="114"/>
      <c r="C242" s="117"/>
      <c r="D242" s="5" t="s">
        <v>9</v>
      </c>
      <c r="E242" s="95">
        <v>69.617999999999995</v>
      </c>
      <c r="F242" s="96">
        <v>6.02</v>
      </c>
      <c r="G242" s="91">
        <v>45</v>
      </c>
      <c r="H242" s="92">
        <v>419.1</v>
      </c>
      <c r="I242" s="92">
        <v>3132.81</v>
      </c>
      <c r="J242" s="2">
        <f>(E242*F242)</f>
        <v>419.10035999999997</v>
      </c>
      <c r="K242" s="2">
        <f t="shared" ref="K242:K243" si="232">(E242*G242)</f>
        <v>3132.81</v>
      </c>
      <c r="L242" s="20">
        <f t="shared" ref="L242:L243" si="233">SUM(J242,K242)</f>
        <v>3551.9103599999999</v>
      </c>
      <c r="M242" s="21">
        <f t="shared" ref="M242:N243" si="234">SUM(J242-H242)</f>
        <v>3.5999999994373866E-4</v>
      </c>
      <c r="N242" s="21">
        <f t="shared" si="234"/>
        <v>0</v>
      </c>
      <c r="O242" s="2"/>
      <c r="P242" s="2"/>
      <c r="Q242" s="98"/>
      <c r="R242" s="97"/>
      <c r="S242" s="98"/>
      <c r="T242" s="1"/>
      <c r="U242" s="19"/>
    </row>
    <row r="243" spans="1:21" x14ac:dyDescent="0.2">
      <c r="A243" s="120"/>
      <c r="B243" s="114"/>
      <c r="C243" s="117"/>
      <c r="D243" s="5" t="s">
        <v>10</v>
      </c>
      <c r="E243" s="95">
        <v>100.28</v>
      </c>
      <c r="F243" s="96">
        <v>6.02</v>
      </c>
      <c r="G243" s="91">
        <v>45</v>
      </c>
      <c r="H243" s="92">
        <v>603.69000000000005</v>
      </c>
      <c r="I243" s="92">
        <v>4512.6000000000004</v>
      </c>
      <c r="J243" s="2">
        <f>(E243*F243)</f>
        <v>603.68559999999991</v>
      </c>
      <c r="K243" s="2">
        <f t="shared" si="232"/>
        <v>4512.6000000000004</v>
      </c>
      <c r="L243" s="20">
        <f t="shared" si="233"/>
        <v>5116.2856000000002</v>
      </c>
      <c r="M243" s="21">
        <f t="shared" si="234"/>
        <v>-4.4000000001460648E-3</v>
      </c>
      <c r="N243" s="21">
        <f t="shared" si="234"/>
        <v>0</v>
      </c>
      <c r="O243" s="2"/>
      <c r="P243" s="2"/>
      <c r="Q243" s="98"/>
      <c r="R243" s="97"/>
      <c r="S243" s="98"/>
      <c r="T243" s="1"/>
      <c r="U243" s="19"/>
    </row>
    <row r="244" spans="1:21" ht="24" x14ac:dyDescent="0.2">
      <c r="A244" s="120"/>
      <c r="B244" s="114"/>
      <c r="C244" s="117"/>
      <c r="D244" s="34" t="s">
        <v>52</v>
      </c>
      <c r="E244" s="16">
        <f>SUM(E241:E243)</f>
        <v>250.70399999999998</v>
      </c>
      <c r="F244" s="16"/>
      <c r="G244" s="16"/>
      <c r="H244" s="16">
        <f t="shared" ref="H244:I244" si="235">SUM(H241:H243)</f>
        <v>1509.24</v>
      </c>
      <c r="I244" s="16">
        <f t="shared" si="235"/>
        <v>11281.68</v>
      </c>
      <c r="J244" s="16">
        <f t="shared" ref="J244:T244" si="236">SUM(J241,J242,J243)</f>
        <v>1509.2380799999996</v>
      </c>
      <c r="K244" s="16">
        <f t="shared" si="236"/>
        <v>11281.68</v>
      </c>
      <c r="L244" s="16">
        <f t="shared" si="236"/>
        <v>12790.918079999999</v>
      </c>
      <c r="M244" s="16">
        <f t="shared" si="236"/>
        <v>-1.9200000002683737E-3</v>
      </c>
      <c r="N244" s="16">
        <f t="shared" si="236"/>
        <v>0</v>
      </c>
      <c r="O244" s="16">
        <f t="shared" si="236"/>
        <v>0</v>
      </c>
      <c r="P244" s="16">
        <f t="shared" si="236"/>
        <v>0</v>
      </c>
      <c r="Q244" s="99">
        <f t="shared" si="236"/>
        <v>0</v>
      </c>
      <c r="R244" s="99"/>
      <c r="S244" s="99">
        <f t="shared" si="236"/>
        <v>0</v>
      </c>
      <c r="T244" s="16">
        <f t="shared" si="236"/>
        <v>0</v>
      </c>
      <c r="U244" s="17"/>
    </row>
    <row r="245" spans="1:21" x14ac:dyDescent="0.2">
      <c r="A245" s="120"/>
      <c r="B245" s="114"/>
      <c r="C245" s="117"/>
      <c r="D245" s="5" t="s">
        <v>11</v>
      </c>
      <c r="E245" s="94">
        <v>120.90900000000001</v>
      </c>
      <c r="F245" s="96">
        <v>6.02</v>
      </c>
      <c r="G245" s="91">
        <v>45</v>
      </c>
      <c r="H245" s="92">
        <v>727.87</v>
      </c>
      <c r="I245" s="92">
        <v>5440.91</v>
      </c>
      <c r="J245" s="2">
        <f>(E245*F245)</f>
        <v>727.87217999999996</v>
      </c>
      <c r="K245" s="2">
        <f>(E245*G245)</f>
        <v>5440.9050000000007</v>
      </c>
      <c r="L245" s="20">
        <f>SUM(J245,K245)</f>
        <v>6168.777180000001</v>
      </c>
      <c r="M245" s="21">
        <f>SUM(J245-H245)</f>
        <v>2.1799999999529973E-3</v>
      </c>
      <c r="N245" s="21">
        <f>SUM(K245-I245)</f>
        <v>-4.9999999991996447E-3</v>
      </c>
      <c r="O245" s="2"/>
      <c r="P245" s="2"/>
      <c r="Q245" s="98"/>
      <c r="R245" s="97"/>
      <c r="S245" s="98"/>
      <c r="T245" s="1"/>
      <c r="U245" s="19"/>
    </row>
    <row r="246" spans="1:21" x14ac:dyDescent="0.2">
      <c r="A246" s="120"/>
      <c r="B246" s="114"/>
      <c r="C246" s="117"/>
      <c r="D246" s="5" t="s">
        <v>12</v>
      </c>
      <c r="E246" s="94">
        <v>203.27799999999999</v>
      </c>
      <c r="F246" s="96">
        <v>6.02</v>
      </c>
      <c r="G246" s="91">
        <v>45</v>
      </c>
      <c r="H246" s="92">
        <v>1223.73</v>
      </c>
      <c r="I246" s="92">
        <v>9147.51</v>
      </c>
      <c r="J246" s="2">
        <f>(E246*F246)</f>
        <v>1223.7335599999999</v>
      </c>
      <c r="K246" s="2">
        <f t="shared" ref="K246:K247" si="237">(E246*G246)</f>
        <v>9147.51</v>
      </c>
      <c r="L246" s="20">
        <f t="shared" ref="L246:L247" si="238">SUM(J246,K246)</f>
        <v>10371.243560000001</v>
      </c>
      <c r="M246" s="21">
        <f t="shared" ref="M246:N247" si="239">SUM(J246-H246)</f>
        <v>3.5599999998794374E-3</v>
      </c>
      <c r="N246" s="21">
        <f t="shared" si="239"/>
        <v>0</v>
      </c>
      <c r="O246" s="2"/>
      <c r="P246" s="2"/>
      <c r="Q246" s="98"/>
      <c r="R246" s="97"/>
      <c r="S246" s="98"/>
      <c r="T246" s="1"/>
      <c r="U246" s="19"/>
    </row>
    <row r="247" spans="1:21" x14ac:dyDescent="0.2">
      <c r="A247" s="120"/>
      <c r="B247" s="115"/>
      <c r="C247" s="117"/>
      <c r="D247" s="5" t="s">
        <v>13</v>
      </c>
      <c r="E247" s="94">
        <v>187.297</v>
      </c>
      <c r="F247" s="96">
        <v>6.02</v>
      </c>
      <c r="G247" s="91">
        <v>45</v>
      </c>
      <c r="H247" s="92">
        <v>1127.53</v>
      </c>
      <c r="I247" s="92">
        <v>8428.3700000000008</v>
      </c>
      <c r="J247" s="2">
        <f>(E247*F247)</f>
        <v>1127.5279399999999</v>
      </c>
      <c r="K247" s="2">
        <f t="shared" si="237"/>
        <v>8428.3649999999998</v>
      </c>
      <c r="L247" s="20">
        <f t="shared" si="238"/>
        <v>9555.8929399999997</v>
      </c>
      <c r="M247" s="21">
        <f t="shared" si="239"/>
        <v>-2.0600000000285945E-3</v>
      </c>
      <c r="N247" s="21">
        <f t="shared" si="239"/>
        <v>-5.0000000010186341E-3</v>
      </c>
      <c r="O247" s="2"/>
      <c r="P247" s="2"/>
      <c r="Q247" s="98"/>
      <c r="R247" s="97"/>
      <c r="S247" s="98"/>
      <c r="T247" s="1"/>
      <c r="U247" s="19"/>
    </row>
    <row r="248" spans="1:21" ht="24" x14ac:dyDescent="0.2">
      <c r="A248" s="120"/>
      <c r="B248" s="108"/>
      <c r="C248" s="117"/>
      <c r="D248" s="34" t="s">
        <v>53</v>
      </c>
      <c r="E248" s="16">
        <f>SUM(E245,E246,E247)</f>
        <v>511.48400000000004</v>
      </c>
      <c r="F248" s="16"/>
      <c r="G248" s="16"/>
      <c r="H248" s="16">
        <f t="shared" ref="H248:T248" si="240">SUM(H245,H246,H247)</f>
        <v>3079.13</v>
      </c>
      <c r="I248" s="16">
        <f t="shared" si="240"/>
        <v>23016.79</v>
      </c>
      <c r="J248" s="16">
        <f t="shared" si="240"/>
        <v>3079.1336799999999</v>
      </c>
      <c r="K248" s="16">
        <f t="shared" si="240"/>
        <v>23016.78</v>
      </c>
      <c r="L248" s="16">
        <f t="shared" si="240"/>
        <v>26095.913679999998</v>
      </c>
      <c r="M248" s="16">
        <f t="shared" si="240"/>
        <v>3.6799999998038402E-3</v>
      </c>
      <c r="N248" s="16">
        <f t="shared" si="240"/>
        <v>-1.0000000000218279E-2</v>
      </c>
      <c r="O248" s="16">
        <f t="shared" si="240"/>
        <v>0</v>
      </c>
      <c r="P248" s="16">
        <f t="shared" si="240"/>
        <v>0</v>
      </c>
      <c r="Q248" s="99">
        <f t="shared" si="240"/>
        <v>0</v>
      </c>
      <c r="R248" s="99"/>
      <c r="S248" s="99">
        <f t="shared" si="240"/>
        <v>0</v>
      </c>
      <c r="T248" s="16">
        <f t="shared" si="240"/>
        <v>0</v>
      </c>
      <c r="U248" s="17"/>
    </row>
    <row r="249" spans="1:21" x14ac:dyDescent="0.2">
      <c r="A249" s="120"/>
      <c r="B249" s="113" t="s">
        <v>29</v>
      </c>
      <c r="C249" s="117"/>
      <c r="D249" s="5" t="s">
        <v>14</v>
      </c>
      <c r="E249" s="94">
        <v>216.851</v>
      </c>
      <c r="F249" s="96">
        <v>6.02</v>
      </c>
      <c r="G249" s="91">
        <v>45</v>
      </c>
      <c r="H249" s="92">
        <v>1305.44</v>
      </c>
      <c r="I249" s="92">
        <v>9758.2999999999993</v>
      </c>
      <c r="J249" s="2">
        <f>(E249*F249)</f>
        <v>1305.4430199999999</v>
      </c>
      <c r="K249" s="2">
        <f>(E249*G249)</f>
        <v>9758.2950000000001</v>
      </c>
      <c r="L249" s="20">
        <f>SUM(J249,K249)</f>
        <v>11063.738020000001</v>
      </c>
      <c r="M249" s="21">
        <f>SUM(J249-H249)</f>
        <v>3.0199999998785643E-3</v>
      </c>
      <c r="N249" s="21">
        <f>SUM(K249-I249)</f>
        <v>-4.9999999991996447E-3</v>
      </c>
      <c r="O249" s="2"/>
      <c r="P249" s="2"/>
      <c r="Q249" s="98"/>
      <c r="R249" s="97"/>
      <c r="S249" s="98"/>
      <c r="T249" s="1"/>
      <c r="U249" s="19"/>
    </row>
    <row r="250" spans="1:21" x14ac:dyDescent="0.2">
      <c r="A250" s="120"/>
      <c r="B250" s="114"/>
      <c r="C250" s="117"/>
      <c r="D250" s="5" t="s">
        <v>15</v>
      </c>
      <c r="E250" s="94">
        <v>220.84800000000001</v>
      </c>
      <c r="F250" s="96">
        <v>6.02</v>
      </c>
      <c r="G250" s="91">
        <v>45</v>
      </c>
      <c r="H250" s="92">
        <v>1329.5</v>
      </c>
      <c r="I250" s="92">
        <v>9938.16</v>
      </c>
      <c r="J250" s="2">
        <f>(E250*F250)</f>
        <v>1329.50496</v>
      </c>
      <c r="K250" s="2">
        <f t="shared" ref="K250:K251" si="241">(E250*G250)</f>
        <v>9938.16</v>
      </c>
      <c r="L250" s="20">
        <f t="shared" ref="L250:L251" si="242">SUM(J250,K250)</f>
        <v>11267.66496</v>
      </c>
      <c r="M250" s="21">
        <f t="shared" ref="M250:N251" si="243">SUM(J250-H250)</f>
        <v>4.959999999982756E-3</v>
      </c>
      <c r="N250" s="21">
        <f t="shared" si="243"/>
        <v>0</v>
      </c>
      <c r="O250" s="2"/>
      <c r="P250" s="2"/>
      <c r="Q250" s="98"/>
      <c r="R250" s="97"/>
      <c r="S250" s="98"/>
      <c r="T250" s="1"/>
      <c r="U250" s="19"/>
    </row>
    <row r="251" spans="1:21" x14ac:dyDescent="0.2">
      <c r="A251" s="120"/>
      <c r="B251" s="114"/>
      <c r="C251" s="117"/>
      <c r="D251" s="5" t="s">
        <v>16</v>
      </c>
      <c r="E251" s="107">
        <v>176.33799999999999</v>
      </c>
      <c r="F251" s="96">
        <v>6.02</v>
      </c>
      <c r="G251" s="91">
        <v>45</v>
      </c>
      <c r="H251" s="92"/>
      <c r="I251" s="92"/>
      <c r="J251" s="2">
        <f>(E251*F251)</f>
        <v>1061.55476</v>
      </c>
      <c r="K251" s="2">
        <f t="shared" si="241"/>
        <v>7935.21</v>
      </c>
      <c r="L251" s="20">
        <f t="shared" si="242"/>
        <v>8996.76476</v>
      </c>
      <c r="M251" s="21">
        <f t="shared" si="243"/>
        <v>1061.55476</v>
      </c>
      <c r="N251" s="21">
        <f t="shared" si="243"/>
        <v>7935.21</v>
      </c>
      <c r="O251" s="2"/>
      <c r="P251" s="2"/>
      <c r="Q251" s="98"/>
      <c r="R251" s="97"/>
      <c r="S251" s="98"/>
      <c r="T251" s="1"/>
      <c r="U251" s="19"/>
    </row>
    <row r="252" spans="1:21" ht="24" x14ac:dyDescent="0.2">
      <c r="A252" s="120"/>
      <c r="B252" s="114"/>
      <c r="C252" s="117"/>
      <c r="D252" s="34" t="s">
        <v>54</v>
      </c>
      <c r="E252" s="16">
        <f>SUM(E249,E250,E251)</f>
        <v>614.03700000000003</v>
      </c>
      <c r="F252" s="16"/>
      <c r="G252" s="16"/>
      <c r="H252" s="16">
        <f t="shared" ref="H252:T252" si="244">SUM(H249,H250,H251)</f>
        <v>2634.94</v>
      </c>
      <c r="I252" s="16">
        <f t="shared" si="244"/>
        <v>19696.46</v>
      </c>
      <c r="J252" s="16">
        <f t="shared" si="244"/>
        <v>3696.5027399999999</v>
      </c>
      <c r="K252" s="16">
        <f t="shared" si="244"/>
        <v>27631.665000000001</v>
      </c>
      <c r="L252" s="16">
        <f t="shared" si="244"/>
        <v>31328.167739999997</v>
      </c>
      <c r="M252" s="16">
        <f t="shared" si="244"/>
        <v>1061.5627399999998</v>
      </c>
      <c r="N252" s="16">
        <f t="shared" si="244"/>
        <v>7935.2050000000008</v>
      </c>
      <c r="O252" s="16">
        <f t="shared" si="244"/>
        <v>0</v>
      </c>
      <c r="P252" s="16">
        <f t="shared" si="244"/>
        <v>0</v>
      </c>
      <c r="Q252" s="99">
        <f t="shared" si="244"/>
        <v>0</v>
      </c>
      <c r="R252" s="99"/>
      <c r="S252" s="99">
        <f t="shared" si="244"/>
        <v>0</v>
      </c>
      <c r="T252" s="16">
        <f t="shared" si="244"/>
        <v>0</v>
      </c>
      <c r="U252" s="17"/>
    </row>
    <row r="253" spans="1:21" x14ac:dyDescent="0.2">
      <c r="A253" s="120"/>
      <c r="B253" s="114"/>
      <c r="C253" s="117"/>
      <c r="D253" s="5" t="s">
        <v>17</v>
      </c>
      <c r="E253" s="94"/>
      <c r="F253" s="96">
        <v>6.02</v>
      </c>
      <c r="G253" s="91">
        <v>45</v>
      </c>
      <c r="H253" s="92"/>
      <c r="I253" s="92"/>
      <c r="J253" s="2">
        <f>(E253*F253)</f>
        <v>0</v>
      </c>
      <c r="K253" s="2">
        <f>(E253*G253)</f>
        <v>0</v>
      </c>
      <c r="L253" s="20">
        <f>SUM(J253,K253)</f>
        <v>0</v>
      </c>
      <c r="M253" s="21">
        <f>SUM(J253-H253)</f>
        <v>0</v>
      </c>
      <c r="N253" s="21">
        <f>SUM(K253-I253)</f>
        <v>0</v>
      </c>
      <c r="O253" s="2"/>
      <c r="P253" s="2"/>
      <c r="Q253" s="98"/>
      <c r="R253" s="97"/>
      <c r="S253" s="98"/>
      <c r="T253" s="1"/>
      <c r="U253" s="19"/>
    </row>
    <row r="254" spans="1:21" x14ac:dyDescent="0.2">
      <c r="A254" s="120"/>
      <c r="B254" s="114"/>
      <c r="C254" s="117"/>
      <c r="D254" s="5" t="s">
        <v>18</v>
      </c>
      <c r="E254" s="94"/>
      <c r="F254" s="96">
        <v>6.02</v>
      </c>
      <c r="G254" s="91">
        <v>45</v>
      </c>
      <c r="H254" s="92"/>
      <c r="I254" s="92"/>
      <c r="J254" s="2">
        <f>(E254*F254)</f>
        <v>0</v>
      </c>
      <c r="K254" s="2">
        <f t="shared" ref="K254:K255" si="245">(E254*G254)</f>
        <v>0</v>
      </c>
      <c r="L254" s="20">
        <f t="shared" ref="L254:L255" si="246">SUM(J254,K254)</f>
        <v>0</v>
      </c>
      <c r="M254" s="21">
        <f t="shared" ref="M254:N255" si="247">SUM(J254-H254)</f>
        <v>0</v>
      </c>
      <c r="N254" s="21">
        <f t="shared" si="247"/>
        <v>0</v>
      </c>
      <c r="O254" s="2"/>
      <c r="P254" s="2"/>
      <c r="Q254" s="98"/>
      <c r="R254" s="97"/>
      <c r="S254" s="98"/>
      <c r="T254" s="1"/>
      <c r="U254" s="19"/>
    </row>
    <row r="255" spans="1:21" x14ac:dyDescent="0.2">
      <c r="A255" s="121"/>
      <c r="B255" s="115"/>
      <c r="C255" s="118"/>
      <c r="D255" s="5" t="s">
        <v>19</v>
      </c>
      <c r="E255" s="107"/>
      <c r="F255" s="96">
        <v>6.02</v>
      </c>
      <c r="G255" s="91">
        <v>45</v>
      </c>
      <c r="H255" s="92"/>
      <c r="I255" s="92"/>
      <c r="J255" s="2">
        <f>(E255*F255)</f>
        <v>0</v>
      </c>
      <c r="K255" s="2">
        <f t="shared" si="245"/>
        <v>0</v>
      </c>
      <c r="L255" s="20">
        <f t="shared" si="246"/>
        <v>0</v>
      </c>
      <c r="M255" s="21">
        <f t="shared" si="247"/>
        <v>0</v>
      </c>
      <c r="N255" s="21">
        <f t="shared" si="247"/>
        <v>0</v>
      </c>
      <c r="O255" s="2"/>
      <c r="P255" s="2"/>
      <c r="Q255" s="98"/>
      <c r="R255" s="97"/>
      <c r="S255" s="98"/>
      <c r="T255" s="1"/>
      <c r="U255" s="19"/>
    </row>
    <row r="256" spans="1:21" ht="24" x14ac:dyDescent="0.2">
      <c r="A256" s="14"/>
      <c r="B256" s="14"/>
      <c r="C256" s="14"/>
      <c r="D256" s="34" t="s">
        <v>55</v>
      </c>
      <c r="E256" s="16">
        <f>SUM(E253,E254,E255)</f>
        <v>0</v>
      </c>
      <c r="F256" s="16"/>
      <c r="G256" s="16"/>
      <c r="H256" s="16">
        <f t="shared" ref="H256:T256" si="248">SUM(H253,H254,H255)</f>
        <v>0</v>
      </c>
      <c r="I256" s="16">
        <f t="shared" si="248"/>
        <v>0</v>
      </c>
      <c r="J256" s="16">
        <f t="shared" si="248"/>
        <v>0</v>
      </c>
      <c r="K256" s="16">
        <f t="shared" si="248"/>
        <v>0</v>
      </c>
      <c r="L256" s="16">
        <f t="shared" si="248"/>
        <v>0</v>
      </c>
      <c r="M256" s="16">
        <f t="shared" si="248"/>
        <v>0</v>
      </c>
      <c r="N256" s="16">
        <f t="shared" si="248"/>
        <v>0</v>
      </c>
      <c r="O256" s="16">
        <f t="shared" si="248"/>
        <v>0</v>
      </c>
      <c r="P256" s="16">
        <f t="shared" si="248"/>
        <v>0</v>
      </c>
      <c r="Q256" s="99">
        <f t="shared" si="248"/>
        <v>0</v>
      </c>
      <c r="R256" s="99">
        <f t="shared" si="248"/>
        <v>0</v>
      </c>
      <c r="S256" s="99">
        <f t="shared" si="248"/>
        <v>0</v>
      </c>
      <c r="T256" s="16">
        <f t="shared" si="248"/>
        <v>0</v>
      </c>
      <c r="U256" s="17"/>
    </row>
    <row r="257" spans="1:21" ht="24" x14ac:dyDescent="0.2">
      <c r="A257" s="73"/>
      <c r="B257" s="73"/>
      <c r="C257" s="74"/>
      <c r="D257" s="72" t="s">
        <v>58</v>
      </c>
      <c r="E257" s="75">
        <f>SUM(E256,E252,E248,E244)</f>
        <v>1376.2250000000001</v>
      </c>
      <c r="F257" s="75"/>
      <c r="G257" s="75"/>
      <c r="H257" s="75">
        <f>SUM(H256,H252,H248,H244)</f>
        <v>7223.3099999999995</v>
      </c>
      <c r="I257" s="75">
        <f t="shared" ref="I257" si="249">SUM(I256,I252,I248,I244)</f>
        <v>53994.93</v>
      </c>
      <c r="J257" s="75">
        <f t="shared" ref="J257:T257" si="250">SUM(J244+J248+J252+J256)</f>
        <v>8284.8744999999999</v>
      </c>
      <c r="K257" s="75">
        <f t="shared" si="250"/>
        <v>61930.125</v>
      </c>
      <c r="L257" s="75">
        <f t="shared" si="250"/>
        <v>70214.999500000005</v>
      </c>
      <c r="M257" s="75">
        <f t="shared" si="250"/>
        <v>1061.5644999999995</v>
      </c>
      <c r="N257" s="75">
        <f t="shared" si="250"/>
        <v>7935.1950000000006</v>
      </c>
      <c r="O257" s="75">
        <f t="shared" si="250"/>
        <v>0</v>
      </c>
      <c r="P257" s="75">
        <f t="shared" si="250"/>
        <v>0</v>
      </c>
      <c r="Q257" s="100">
        <f t="shared" si="250"/>
        <v>0</v>
      </c>
      <c r="R257" s="100">
        <f t="shared" si="250"/>
        <v>0</v>
      </c>
      <c r="S257" s="100">
        <f t="shared" si="250"/>
        <v>0</v>
      </c>
      <c r="T257" s="75">
        <f t="shared" si="250"/>
        <v>0</v>
      </c>
      <c r="U257" s="77"/>
    </row>
    <row r="258" spans="1:21" ht="36" x14ac:dyDescent="0.2">
      <c r="A258" s="38"/>
      <c r="B258" s="38"/>
      <c r="C258" s="39"/>
      <c r="D258" s="40" t="s">
        <v>59</v>
      </c>
      <c r="E258" s="41">
        <f>E257+'2017'!E258</f>
        <v>5150.8280000000004</v>
      </c>
      <c r="F258" s="41"/>
      <c r="G258" s="41"/>
      <c r="H258" s="41">
        <f>H257+'2017'!H258</f>
        <v>23217.46</v>
      </c>
      <c r="I258" s="41">
        <f>I257+'2017'!I258</f>
        <v>185437.16</v>
      </c>
      <c r="J258" s="41">
        <f>J257+'2017'!J258</f>
        <v>24278.992599999998</v>
      </c>
      <c r="K258" s="41">
        <f>K257+'2017'!K258</f>
        <v>193372.38899999997</v>
      </c>
      <c r="L258" s="41">
        <f>L257+'2017'!L258</f>
        <v>217651.38159999999</v>
      </c>
      <c r="M258" s="41">
        <f>M257+'2017'!M258</f>
        <v>1061.5325999999989</v>
      </c>
      <c r="N258" s="41">
        <f>N257+'2017'!N258</f>
        <v>7935.2290000000003</v>
      </c>
      <c r="O258" s="41">
        <f>O257+'2017'!O258</f>
        <v>0</v>
      </c>
      <c r="P258" s="41">
        <f>P257+'2017'!P258</f>
        <v>0</v>
      </c>
      <c r="Q258" s="41">
        <f>Q257+'2017'!Q258</f>
        <v>10435.85</v>
      </c>
      <c r="R258" s="41">
        <f>I258-Q258</f>
        <v>175001.31</v>
      </c>
      <c r="S258" s="41">
        <f>S257+'2017'!S258</f>
        <v>0</v>
      </c>
      <c r="T258" s="41">
        <f>T257+'2017'!T258</f>
        <v>0</v>
      </c>
      <c r="U258" s="42"/>
    </row>
    <row r="259" spans="1:21" ht="25.5" x14ac:dyDescent="0.2">
      <c r="A259" s="81"/>
      <c r="B259" s="81"/>
      <c r="C259" s="81"/>
      <c r="D259" s="82" t="s">
        <v>60</v>
      </c>
      <c r="E259" s="80">
        <f>E23+E41+E59+E77+E95+E113+E131+E149+E185+E203+E221+E239+E257+E167</f>
        <v>79382.239000000001</v>
      </c>
      <c r="F259" s="80"/>
      <c r="G259" s="80"/>
      <c r="H259" s="80">
        <f t="shared" ref="H259:T259" si="251">H23+H41+H59+H77+H95+H113+H131+H149+H185+H203+H221+H239+H257+H167</f>
        <v>388508.28</v>
      </c>
      <c r="I259" s="80">
        <f t="shared" si="251"/>
        <v>2916376.2500000005</v>
      </c>
      <c r="J259" s="80">
        <f t="shared" si="251"/>
        <v>475774.43237999995</v>
      </c>
      <c r="K259" s="80">
        <f t="shared" si="251"/>
        <v>3572200.7549999999</v>
      </c>
      <c r="L259" s="80">
        <f t="shared" si="251"/>
        <v>4047975.1873800005</v>
      </c>
      <c r="M259" s="80">
        <f t="shared" si="251"/>
        <v>88439.298739999998</v>
      </c>
      <c r="N259" s="80">
        <f t="shared" si="251"/>
        <v>664593.82500000007</v>
      </c>
      <c r="O259" s="80">
        <f t="shared" si="251"/>
        <v>0</v>
      </c>
      <c r="P259" s="80">
        <f t="shared" si="251"/>
        <v>0</v>
      </c>
      <c r="Q259" s="103">
        <f>Q23+Q41+Q59+Q77+Q95+Q113+Q131+Q149+Q185+Q203+Q221+Q239+Q257+Q167</f>
        <v>3368995.38</v>
      </c>
      <c r="R259" s="103">
        <f>R23+R41+R59+R77+R95+R113+R131+R149+R185+R203+R221+R239+R257+R167</f>
        <v>0</v>
      </c>
      <c r="S259" s="103">
        <f t="shared" si="251"/>
        <v>0</v>
      </c>
      <c r="T259" s="80">
        <f t="shared" si="251"/>
        <v>0</v>
      </c>
      <c r="U259" s="81"/>
    </row>
  </sheetData>
  <sheetProtection password="C7D0" sheet="1" objects="1" scenarios="1"/>
  <mergeCells count="67">
    <mergeCell ref="C1:D1"/>
    <mergeCell ref="A2:A5"/>
    <mergeCell ref="B2:B5"/>
    <mergeCell ref="C2:C5"/>
    <mergeCell ref="D2:E4"/>
    <mergeCell ref="A25:A39"/>
    <mergeCell ref="B25:B39"/>
    <mergeCell ref="C25:C39"/>
    <mergeCell ref="N2:N5"/>
    <mergeCell ref="O2:O5"/>
    <mergeCell ref="G2:G5"/>
    <mergeCell ref="H2:I4"/>
    <mergeCell ref="J2:J5"/>
    <mergeCell ref="K2:K5"/>
    <mergeCell ref="L2:L5"/>
    <mergeCell ref="M2:M5"/>
    <mergeCell ref="F2:F5"/>
    <mergeCell ref="T2:T5"/>
    <mergeCell ref="U2:U5"/>
    <mergeCell ref="A7:A21"/>
    <mergeCell ref="B7:B21"/>
    <mergeCell ref="C7:C21"/>
    <mergeCell ref="P2:P5"/>
    <mergeCell ref="Q2:Q5"/>
    <mergeCell ref="R2:R5"/>
    <mergeCell ref="S2:S5"/>
    <mergeCell ref="A43:A57"/>
    <mergeCell ref="B43:B57"/>
    <mergeCell ref="C43:C57"/>
    <mergeCell ref="A61:A75"/>
    <mergeCell ref="B61:B75"/>
    <mergeCell ref="C61:C75"/>
    <mergeCell ref="A79:A93"/>
    <mergeCell ref="B79:B93"/>
    <mergeCell ref="C79:C93"/>
    <mergeCell ref="A97:A111"/>
    <mergeCell ref="B97:B111"/>
    <mergeCell ref="C97:C111"/>
    <mergeCell ref="A115:A129"/>
    <mergeCell ref="B115:B129"/>
    <mergeCell ref="C115:C129"/>
    <mergeCell ref="A133:A147"/>
    <mergeCell ref="B133:B147"/>
    <mergeCell ref="C133:C147"/>
    <mergeCell ref="A151:A165"/>
    <mergeCell ref="B151:B165"/>
    <mergeCell ref="C151:C165"/>
    <mergeCell ref="A169:A183"/>
    <mergeCell ref="B169:B175"/>
    <mergeCell ref="C169:C183"/>
    <mergeCell ref="B177:B183"/>
    <mergeCell ref="A187:A201"/>
    <mergeCell ref="B187:B193"/>
    <mergeCell ref="C187:C201"/>
    <mergeCell ref="B195:B201"/>
    <mergeCell ref="A205:A219"/>
    <mergeCell ref="B205:B211"/>
    <mergeCell ref="C205:C219"/>
    <mergeCell ref="B213:B219"/>
    <mergeCell ref="A223:A237"/>
    <mergeCell ref="B223:B229"/>
    <mergeCell ref="C223:C237"/>
    <mergeCell ref="B231:B237"/>
    <mergeCell ref="A241:A255"/>
    <mergeCell ref="B241:B247"/>
    <mergeCell ref="C241:C255"/>
    <mergeCell ref="B249:B255"/>
  </mergeCells>
  <pageMargins left="0.7" right="0.7" top="0.75" bottom="0.75" header="0.3" footer="0.3"/>
  <pageSetup paperSize="9" scale="62" fitToHeight="0" orientation="landscape" horizontalDpi="300" verticalDpi="300" r:id="rId1"/>
  <rowBreaks count="4" manualBreakCount="4">
    <brk id="60" max="16383" man="1"/>
    <brk id="96" max="16383" man="1"/>
    <brk id="168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8</vt:i4>
      </vt:variant>
    </vt:vector>
  </HeadingPairs>
  <TitlesOfParts>
    <vt:vector size="16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'2011'!Област_печат</vt:lpstr>
      <vt:lpstr>'2012'!Област_печат</vt:lpstr>
      <vt:lpstr>'2013'!Област_печат</vt:lpstr>
      <vt:lpstr>'2014'!Област_печат</vt:lpstr>
      <vt:lpstr>'2015'!Област_печат</vt:lpstr>
      <vt:lpstr>'2016'!Област_печат</vt:lpstr>
      <vt:lpstr>'2017'!Област_печат</vt:lpstr>
      <vt:lpstr>'2018'!Област_печат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SLAleksandrov</dc:creator>
  <cp:lastModifiedBy>Diana Ivanova</cp:lastModifiedBy>
  <cp:lastPrinted>2018-06-18T12:09:17Z</cp:lastPrinted>
  <dcterms:created xsi:type="dcterms:W3CDTF">2013-11-08T15:13:18Z</dcterms:created>
  <dcterms:modified xsi:type="dcterms:W3CDTF">2018-10-11T11:51:51Z</dcterms:modified>
</cp:coreProperties>
</file>